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ZSaitoh\文書\投資年金ブログ\ブログ\極上パーティ\Excel-PDF\"/>
    </mc:Choice>
  </mc:AlternateContent>
  <xr:revisionPtr revIDLastSave="0" documentId="13_ncr:1_{20ABA8C4-2C1A-44D6-BD0C-85301C85DC71}" xr6:coauthVersionLast="47" xr6:coauthVersionMax="47" xr10:uidLastSave="{00000000-0000-0000-0000-000000000000}"/>
  <bookViews>
    <workbookView xWindow="390" yWindow="390" windowWidth="23235" windowHeight="15090" xr2:uid="{00000000-000D-0000-FFFF-FFFF00000000}"/>
  </bookViews>
  <sheets>
    <sheet name="230423" sheetId="2" r:id="rId1"/>
    <sheet name="Sheet1" sheetId="1" r:id="rId2"/>
  </sheets>
  <definedNames>
    <definedName name="_xlnm.Print_Area" localSheetId="0">'230423'!$A$1:$I$107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3" i="2" l="1"/>
  <c r="A103" i="2"/>
  <c r="F102" i="2"/>
  <c r="G102" i="2" s="1"/>
  <c r="H102" i="2" s="1"/>
  <c r="A102" i="2"/>
  <c r="F101" i="2"/>
  <c r="G101" i="2" s="1"/>
  <c r="H101" i="2" s="1"/>
  <c r="A101" i="2"/>
  <c r="F100" i="2"/>
  <c r="G100" i="2" s="1"/>
  <c r="H100" i="2" s="1"/>
  <c r="A100" i="2"/>
  <c r="F99" i="2"/>
  <c r="G99" i="2" s="1"/>
  <c r="H99" i="2" s="1"/>
  <c r="A99" i="2"/>
  <c r="G98" i="2"/>
  <c r="H98" i="2" s="1"/>
  <c r="F98" i="2"/>
  <c r="A98" i="2"/>
  <c r="F97" i="2"/>
  <c r="G97" i="2" s="1"/>
  <c r="H97" i="2" s="1"/>
  <c r="A97" i="2"/>
  <c r="F96" i="2"/>
  <c r="G96" i="2" s="1"/>
  <c r="H96" i="2" s="1"/>
  <c r="A96" i="2"/>
  <c r="F95" i="2"/>
  <c r="G95" i="2" s="1"/>
  <c r="H95" i="2" s="1"/>
  <c r="A95" i="2"/>
  <c r="G94" i="2"/>
  <c r="H94" i="2" s="1"/>
  <c r="F94" i="2"/>
  <c r="A94" i="2"/>
  <c r="F93" i="2"/>
  <c r="G93" i="2" s="1"/>
  <c r="H93" i="2" s="1"/>
  <c r="A93" i="2"/>
  <c r="G92" i="2"/>
  <c r="H92" i="2" s="1"/>
  <c r="F92" i="2"/>
  <c r="A92" i="2"/>
  <c r="F91" i="2"/>
  <c r="G91" i="2" s="1"/>
  <c r="H91" i="2" s="1"/>
  <c r="A91" i="2"/>
  <c r="G90" i="2"/>
  <c r="H90" i="2" s="1"/>
  <c r="F90" i="2"/>
  <c r="A90" i="2"/>
  <c r="F89" i="2"/>
  <c r="G89" i="2" s="1"/>
  <c r="H89" i="2" s="1"/>
  <c r="A89" i="2"/>
  <c r="G88" i="2"/>
  <c r="H88" i="2" s="1"/>
  <c r="F88" i="2"/>
  <c r="A88" i="2"/>
  <c r="F87" i="2"/>
  <c r="G87" i="2" s="1"/>
  <c r="H87" i="2" s="1"/>
  <c r="A87" i="2"/>
  <c r="G86" i="2"/>
  <c r="H86" i="2" s="1"/>
  <c r="F86" i="2"/>
  <c r="A86" i="2"/>
  <c r="F85" i="2"/>
  <c r="G85" i="2" s="1"/>
  <c r="H85" i="2" s="1"/>
  <c r="A85" i="2"/>
  <c r="G84" i="2"/>
  <c r="H84" i="2" s="1"/>
  <c r="F84" i="2"/>
  <c r="A84" i="2"/>
  <c r="F83" i="2"/>
  <c r="G83" i="2" s="1"/>
  <c r="H83" i="2" s="1"/>
  <c r="A83" i="2"/>
  <c r="G82" i="2"/>
  <c r="H82" i="2" s="1"/>
  <c r="F82" i="2"/>
  <c r="A82" i="2"/>
  <c r="F81" i="2"/>
  <c r="G81" i="2" s="1"/>
  <c r="H81" i="2" s="1"/>
  <c r="A81" i="2"/>
  <c r="G80" i="2"/>
  <c r="H80" i="2" s="1"/>
  <c r="F80" i="2"/>
  <c r="A80" i="2"/>
  <c r="F79" i="2"/>
  <c r="G79" i="2" s="1"/>
  <c r="H79" i="2" s="1"/>
  <c r="A79" i="2"/>
  <c r="F78" i="2"/>
  <c r="G78" i="2" s="1"/>
  <c r="A78" i="2"/>
  <c r="F77" i="2"/>
  <c r="G77" i="2" s="1"/>
  <c r="A77" i="2"/>
  <c r="G76" i="2"/>
  <c r="F76" i="2"/>
  <c r="A76" i="2"/>
  <c r="F75" i="2"/>
  <c r="G75" i="2" s="1"/>
  <c r="H75" i="2" s="1"/>
  <c r="A75" i="2"/>
  <c r="F74" i="2"/>
  <c r="G74" i="2" s="1"/>
  <c r="A74" i="2"/>
  <c r="F73" i="2"/>
  <c r="G73" i="2" s="1"/>
  <c r="A73" i="2"/>
  <c r="F72" i="2"/>
  <c r="G72" i="2" s="1"/>
  <c r="A72" i="2"/>
  <c r="G71" i="2"/>
  <c r="F71" i="2"/>
  <c r="A71" i="2"/>
  <c r="G70" i="2"/>
  <c r="F70" i="2"/>
  <c r="A70" i="2"/>
  <c r="G69" i="2"/>
  <c r="F69" i="2"/>
  <c r="A69" i="2"/>
  <c r="F68" i="2"/>
  <c r="G68" i="2" s="1"/>
  <c r="A68" i="2"/>
  <c r="F67" i="2"/>
  <c r="G67" i="2" s="1"/>
  <c r="A67" i="2"/>
  <c r="F66" i="2"/>
  <c r="G66" i="2" s="1"/>
  <c r="A66" i="2"/>
  <c r="G65" i="2"/>
  <c r="H65" i="2" s="1"/>
  <c r="F65" i="2"/>
  <c r="A65" i="2"/>
  <c r="F64" i="2"/>
  <c r="G64" i="2" s="1"/>
  <c r="H64" i="2" s="1"/>
  <c r="A64" i="2"/>
  <c r="G63" i="2"/>
  <c r="H63" i="2" s="1"/>
  <c r="F63" i="2"/>
  <c r="A63" i="2"/>
  <c r="F62" i="2"/>
  <c r="G62" i="2" s="1"/>
  <c r="H62" i="2" s="1"/>
  <c r="A62" i="2"/>
  <c r="G61" i="2"/>
  <c r="H61" i="2" s="1"/>
  <c r="F61" i="2"/>
  <c r="A61" i="2"/>
  <c r="F60" i="2"/>
  <c r="G60" i="2" s="1"/>
  <c r="H60" i="2" s="1"/>
  <c r="A60" i="2"/>
  <c r="G59" i="2"/>
  <c r="H59" i="2" s="1"/>
  <c r="F59" i="2"/>
  <c r="A59" i="2"/>
  <c r="F58" i="2"/>
  <c r="G58" i="2" s="1"/>
  <c r="H58" i="2" s="1"/>
  <c r="A58" i="2"/>
  <c r="G57" i="2"/>
  <c r="H57" i="2" s="1"/>
  <c r="F57" i="2"/>
  <c r="A57" i="2"/>
  <c r="F56" i="2"/>
  <c r="G56" i="2" s="1"/>
  <c r="H56" i="2" s="1"/>
  <c r="A56" i="2"/>
  <c r="G55" i="2"/>
  <c r="H55" i="2" s="1"/>
  <c r="F55" i="2"/>
  <c r="A55" i="2"/>
  <c r="F54" i="2"/>
  <c r="G54" i="2" s="1"/>
  <c r="H54" i="2" s="1"/>
  <c r="A54" i="2"/>
  <c r="G53" i="2"/>
  <c r="H53" i="2" s="1"/>
  <c r="F53" i="2"/>
  <c r="A53" i="2"/>
  <c r="F52" i="2"/>
  <c r="G52" i="2" s="1"/>
  <c r="H52" i="2" s="1"/>
  <c r="A52" i="2"/>
  <c r="G51" i="2"/>
  <c r="H51" i="2" s="1"/>
  <c r="F51" i="2"/>
  <c r="A51" i="2"/>
  <c r="F50" i="2"/>
  <c r="G50" i="2" s="1"/>
  <c r="H50" i="2" s="1"/>
  <c r="A50" i="2"/>
  <c r="G49" i="2"/>
  <c r="H49" i="2" s="1"/>
  <c r="F49" i="2"/>
  <c r="A49" i="2"/>
  <c r="F48" i="2"/>
  <c r="G48" i="2" s="1"/>
  <c r="H48" i="2" s="1"/>
  <c r="A48" i="2"/>
  <c r="G47" i="2"/>
  <c r="H47" i="2" s="1"/>
  <c r="F47" i="2"/>
  <c r="A47" i="2"/>
  <c r="F46" i="2"/>
  <c r="G46" i="2" s="1"/>
  <c r="H46" i="2" s="1"/>
  <c r="A46" i="2"/>
  <c r="G45" i="2"/>
  <c r="H45" i="2" s="1"/>
  <c r="F45" i="2"/>
  <c r="A45" i="2"/>
  <c r="F44" i="2"/>
  <c r="G44" i="2" s="1"/>
  <c r="H44" i="2" s="1"/>
  <c r="A44" i="2"/>
  <c r="G43" i="2"/>
  <c r="H43" i="2" s="1"/>
  <c r="F43" i="2"/>
  <c r="A43" i="2"/>
  <c r="F42" i="2"/>
  <c r="G42" i="2" s="1"/>
  <c r="H42" i="2" s="1"/>
  <c r="A42" i="2"/>
  <c r="G41" i="2"/>
  <c r="H41" i="2" s="1"/>
  <c r="F41" i="2"/>
  <c r="A41" i="2"/>
  <c r="F40" i="2"/>
  <c r="G40" i="2" s="1"/>
  <c r="H40" i="2" s="1"/>
  <c r="A40" i="2"/>
  <c r="G39" i="2"/>
  <c r="H39" i="2" s="1"/>
  <c r="F39" i="2"/>
  <c r="A39" i="2"/>
  <c r="F38" i="2"/>
  <c r="G38" i="2" s="1"/>
  <c r="H38" i="2" s="1"/>
  <c r="A38" i="2"/>
  <c r="G37" i="2"/>
  <c r="H37" i="2" s="1"/>
  <c r="F37" i="2"/>
  <c r="A37" i="2"/>
  <c r="F36" i="2"/>
  <c r="G36" i="2" s="1"/>
  <c r="H36" i="2" s="1"/>
  <c r="A36" i="2"/>
  <c r="G35" i="2"/>
  <c r="H35" i="2" s="1"/>
  <c r="F35" i="2"/>
  <c r="A35" i="2"/>
  <c r="F34" i="2"/>
  <c r="G34" i="2" s="1"/>
  <c r="H34" i="2" s="1"/>
  <c r="A34" i="2"/>
  <c r="G33" i="2"/>
  <c r="H33" i="2" s="1"/>
  <c r="F33" i="2"/>
  <c r="A33" i="2"/>
  <c r="F32" i="2"/>
  <c r="G32" i="2" s="1"/>
  <c r="H32" i="2" s="1"/>
  <c r="A32" i="2"/>
  <c r="G31" i="2"/>
  <c r="H31" i="2" s="1"/>
  <c r="F31" i="2"/>
  <c r="A31" i="2"/>
  <c r="F30" i="2"/>
  <c r="G30" i="2" s="1"/>
  <c r="H30" i="2" s="1"/>
  <c r="A30" i="2"/>
  <c r="G29" i="2"/>
  <c r="H29" i="2" s="1"/>
  <c r="F29" i="2"/>
  <c r="A29" i="2"/>
  <c r="F28" i="2"/>
  <c r="G28" i="2" s="1"/>
  <c r="H28" i="2" s="1"/>
  <c r="A28" i="2"/>
  <c r="G27" i="2"/>
  <c r="H27" i="2" s="1"/>
  <c r="F27" i="2"/>
  <c r="A27" i="2"/>
  <c r="F26" i="2"/>
  <c r="G26" i="2" s="1"/>
  <c r="H26" i="2" s="1"/>
  <c r="A26" i="2"/>
  <c r="G25" i="2"/>
  <c r="H25" i="2" s="1"/>
  <c r="F25" i="2"/>
  <c r="A25" i="2"/>
  <c r="F24" i="2"/>
  <c r="G24" i="2" s="1"/>
  <c r="H24" i="2" s="1"/>
  <c r="A24" i="2"/>
  <c r="G23" i="2"/>
  <c r="H23" i="2" s="1"/>
  <c r="F23" i="2"/>
  <c r="A23" i="2"/>
  <c r="F22" i="2"/>
  <c r="G22" i="2" s="1"/>
  <c r="H22" i="2" s="1"/>
  <c r="A22" i="2"/>
  <c r="G21" i="2"/>
  <c r="H21" i="2" s="1"/>
  <c r="F21" i="2"/>
  <c r="A21" i="2"/>
  <c r="F20" i="2"/>
  <c r="G20" i="2" s="1"/>
  <c r="H20" i="2" s="1"/>
  <c r="A20" i="2"/>
  <c r="G19" i="2"/>
  <c r="H19" i="2" s="1"/>
  <c r="F19" i="2"/>
  <c r="A19" i="2"/>
  <c r="F18" i="2"/>
  <c r="G18" i="2" s="1"/>
  <c r="H18" i="2" s="1"/>
  <c r="A18" i="2"/>
  <c r="G17" i="2"/>
  <c r="H17" i="2" s="1"/>
  <c r="F17" i="2"/>
  <c r="A17" i="2"/>
  <c r="F16" i="2"/>
  <c r="G16" i="2" s="1"/>
  <c r="H16" i="2" s="1"/>
  <c r="A16" i="2"/>
  <c r="G15" i="2"/>
  <c r="H15" i="2" s="1"/>
  <c r="F15" i="2"/>
  <c r="A15" i="2"/>
  <c r="F14" i="2"/>
  <c r="G14" i="2" s="1"/>
  <c r="H14" i="2" s="1"/>
  <c r="A14" i="2"/>
  <c r="G13" i="2"/>
  <c r="H13" i="2" s="1"/>
  <c r="F13" i="2"/>
  <c r="A13" i="2"/>
  <c r="F12" i="2"/>
  <c r="G12" i="2" s="1"/>
  <c r="H12" i="2" s="1"/>
  <c r="A12" i="2"/>
  <c r="G11" i="2"/>
  <c r="H11" i="2" s="1"/>
  <c r="F11" i="2"/>
  <c r="A11" i="2"/>
  <c r="F10" i="2"/>
  <c r="G10" i="2" s="1"/>
  <c r="H10" i="2" s="1"/>
  <c r="A10" i="2"/>
  <c r="G9" i="2"/>
  <c r="H9" i="2" s="1"/>
  <c r="F9" i="2"/>
  <c r="A9" i="2"/>
  <c r="F8" i="2"/>
  <c r="G8" i="2" s="1"/>
  <c r="H8" i="2" s="1"/>
  <c r="A8" i="2"/>
  <c r="G7" i="2"/>
  <c r="H7" i="2" s="1"/>
  <c r="F7" i="2"/>
  <c r="A7" i="2"/>
  <c r="F6" i="2"/>
  <c r="G6" i="2" s="1"/>
  <c r="H6" i="2" s="1"/>
  <c r="A6" i="2"/>
  <c r="G5" i="2"/>
  <c r="H5" i="2" s="1"/>
  <c r="F5" i="2"/>
  <c r="A5" i="2"/>
  <c r="G4" i="2"/>
  <c r="F4" i="2"/>
  <c r="A4" i="2"/>
  <c r="F3" i="2"/>
  <c r="G3" i="2" s="1"/>
  <c r="A3" i="2"/>
  <c r="K1" i="2"/>
  <c r="G104" i="2" l="1"/>
  <c r="H3" i="2"/>
  <c r="H104" i="2" s="1"/>
  <c r="H107" i="2" l="1"/>
  <c r="E107" i="2"/>
  <c r="E106" i="2"/>
</calcChain>
</file>

<file path=xl/sharedStrings.xml><?xml version="1.0" encoding="utf-8"?>
<sst xmlns="http://schemas.openxmlformats.org/spreadsheetml/2006/main" count="357" uniqueCount="219">
  <si>
    <t>【パーティ20230423】</t>
    <phoneticPr fontId="4"/>
  </si>
  <si>
    <r>
      <t xml:space="preserve">■：購入済み </t>
    </r>
    <r>
      <rPr>
        <sz val="9"/>
        <color rgb="FFFF00FF"/>
        <rFont val="Meiryo UI"/>
        <family val="3"/>
        <charset val="128"/>
      </rPr>
      <t>■：TakeOut</t>
    </r>
    <rPh sb="2" eb="5">
      <t>コウニュウズ</t>
    </rPh>
    <phoneticPr fontId="4"/>
  </si>
  <si>
    <t>4</t>
    <phoneticPr fontId="4"/>
  </si>
  <si>
    <t>ex.tax</t>
    <phoneticPr fontId="4"/>
  </si>
  <si>
    <t>Tax Included</t>
    <phoneticPr fontId="4"/>
  </si>
  <si>
    <t>酒はx1.1</t>
    <rPh sb="0" eb="1">
      <t>サケ</t>
    </rPh>
    <phoneticPr fontId="4"/>
  </si>
  <si>
    <t>MENU</t>
    <phoneticPr fontId="4"/>
  </si>
  <si>
    <t>FoodStuff</t>
    <phoneticPr fontId="4"/>
  </si>
  <si>
    <t>Quantity</t>
    <phoneticPr fontId="4"/>
  </si>
  <si>
    <t>UnitPrice</t>
    <phoneticPr fontId="4"/>
  </si>
  <si>
    <t>Total</t>
    <phoneticPr fontId="4"/>
  </si>
  <si>
    <t>FinalTotal</t>
    <phoneticPr fontId="4"/>
  </si>
  <si>
    <t>Remarks</t>
    <phoneticPr fontId="4"/>
  </si>
  <si>
    <t>結果</t>
    <rPh sb="0" eb="2">
      <t>ケッカ</t>
    </rPh>
    <phoneticPr fontId="4"/>
  </si>
  <si>
    <t>①ローストビーフ</t>
    <phoneticPr fontId="4"/>
  </si>
  <si>
    <t>□A5牛肉500gx1</t>
    <rPh sb="3" eb="5">
      <t>ギュウニク</t>
    </rPh>
    <phoneticPr fontId="4"/>
  </si>
  <si>
    <t>0</t>
    <phoneticPr fontId="4"/>
  </si>
  <si>
    <t>対象外</t>
    <rPh sb="0" eb="3">
      <t>タイショウガイ</t>
    </rPh>
    <phoneticPr fontId="4"/>
  </si>
  <si>
    <t xml:space="preserve">■Italian Herb Mix </t>
    <phoneticPr fontId="4"/>
  </si>
  <si>
    <t>前回購入済</t>
    <rPh sb="0" eb="2">
      <t>ゼンカイ</t>
    </rPh>
    <rPh sb="2" eb="4">
      <t>コウニュウ</t>
    </rPh>
    <rPh sb="4" eb="5">
      <t>ズ</t>
    </rPh>
    <phoneticPr fontId="4"/>
  </si>
  <si>
    <t>□大根</t>
    <rPh sb="1" eb="3">
      <t>ダイコン</t>
    </rPh>
    <phoneticPr fontId="4"/>
  </si>
  <si>
    <t>□Lifeおろしわさび43g</t>
  </si>
  <si>
    <t>今回割愛</t>
    <rPh sb="0" eb="2">
      <t>コンカイ</t>
    </rPh>
    <rPh sb="2" eb="4">
      <t>カツアイ</t>
    </rPh>
    <phoneticPr fontId="4"/>
  </si>
  <si>
    <t>■House柚子こしょう40g</t>
    <rPh sb="6" eb="8">
      <t>ユズ</t>
    </rPh>
    <phoneticPr fontId="4"/>
  </si>
  <si>
    <t>1</t>
    <phoneticPr fontId="4"/>
  </si>
  <si>
    <t>□Pokkaレモン70ml</t>
  </si>
  <si>
    <t>□Blair's Sudden Death150ml</t>
  </si>
  <si>
    <t>□Cosmoステーキソース130g</t>
  </si>
  <si>
    <t>□Houseホースラディッシュ</t>
  </si>
  <si>
    <t>②ボテトサラダwithチップス卵</t>
    <rPh sb="15" eb="16">
      <t>タマゴ</t>
    </rPh>
    <phoneticPr fontId="4"/>
  </si>
  <si>
    <t>□ポテトサラダ</t>
    <phoneticPr fontId="4"/>
  </si>
  <si>
    <t>2</t>
    <phoneticPr fontId="4"/>
  </si>
  <si>
    <t>■Calbee じゃがいもチップス</t>
    <phoneticPr fontId="4"/>
  </si>
  <si>
    <t>■手造りひろたのぽんず300ml</t>
    <rPh sb="1" eb="3">
      <t>テヅク</t>
    </rPh>
    <phoneticPr fontId="4"/>
  </si>
  <si>
    <t>ライフ</t>
    <phoneticPr fontId="4"/>
  </si>
  <si>
    <t>□味付け卵</t>
    <rPh sb="1" eb="3">
      <t>アジツ</t>
    </rPh>
    <rPh sb="4" eb="5">
      <t>タマゴ</t>
    </rPh>
    <phoneticPr fontId="4"/>
  </si>
  <si>
    <t>③カナッペ</t>
    <phoneticPr fontId="4"/>
  </si>
  <si>
    <t>■CABAN Lumpfish Caviar50g</t>
    <phoneticPr fontId="4"/>
  </si>
  <si>
    <t>■Kiriクリームチーズ10個\442</t>
    <rPh sb="14" eb="15">
      <t>コ</t>
    </rPh>
    <phoneticPr fontId="4"/>
  </si>
  <si>
    <t>一人1個</t>
    <rPh sb="0" eb="2">
      <t>ヒトリ</t>
    </rPh>
    <rPh sb="3" eb="4">
      <t>コ</t>
    </rPh>
    <phoneticPr fontId="4"/>
  </si>
  <si>
    <t>■Colussi Crackers250g</t>
    <phoneticPr fontId="4"/>
  </si>
  <si>
    <t>④鶏肉とカシューナッツ炒め</t>
    <rPh sb="1" eb="3">
      <t>トリニク</t>
    </rPh>
    <rPh sb="11" eb="12">
      <t>イタ</t>
    </rPh>
    <phoneticPr fontId="4"/>
  </si>
  <si>
    <t>□鶏もも肉700g</t>
    <rPh sb="1" eb="5">
      <t>トリモモニク</t>
    </rPh>
    <phoneticPr fontId="4"/>
  </si>
  <si>
    <t>7</t>
    <phoneticPr fontId="4"/>
  </si>
  <si>
    <t>□卵</t>
    <rPh sb="1" eb="2">
      <t>タマゴ</t>
    </rPh>
    <phoneticPr fontId="4"/>
  </si>
  <si>
    <t>□長ネギ</t>
    <rPh sb="1" eb="2">
      <t>ナガ</t>
    </rPh>
    <phoneticPr fontId="4"/>
  </si>
  <si>
    <t>□ニンジン</t>
    <phoneticPr fontId="4"/>
  </si>
  <si>
    <t>□ピーマン4個</t>
    <rPh sb="6" eb="7">
      <t>コ</t>
    </rPh>
    <phoneticPr fontId="4"/>
  </si>
  <si>
    <t>□パプリカ赤</t>
    <rPh sb="5" eb="6">
      <t>アカ</t>
    </rPh>
    <phoneticPr fontId="4"/>
  </si>
  <si>
    <t>□パプリカ黄</t>
    <rPh sb="5" eb="6">
      <t>キ</t>
    </rPh>
    <phoneticPr fontId="4"/>
  </si>
  <si>
    <t>□椎茸</t>
    <rPh sb="1" eb="3">
      <t>シイタケ</t>
    </rPh>
    <phoneticPr fontId="4"/>
  </si>
  <si>
    <t>□タケノコ水煮200g</t>
    <rPh sb="5" eb="7">
      <t>ミズニ</t>
    </rPh>
    <phoneticPr fontId="4"/>
  </si>
  <si>
    <t>■カシューナッツ300g</t>
    <phoneticPr fontId="4"/>
  </si>
  <si>
    <t>■ハウスおろし生姜160g</t>
    <rPh sb="7" eb="9">
      <t>ショウガ</t>
    </rPh>
    <phoneticPr fontId="4"/>
  </si>
  <si>
    <t>冷蔵保存</t>
    <rPh sb="0" eb="2">
      <t>レイゾウ</t>
    </rPh>
    <rPh sb="2" eb="4">
      <t>ホゾン</t>
    </rPh>
    <phoneticPr fontId="4"/>
  </si>
  <si>
    <t>■ハウスおろしにんにく175g</t>
    <phoneticPr fontId="4"/>
  </si>
  <si>
    <t>■鷹の爪24g</t>
    <rPh sb="1" eb="2">
      <t>タカ</t>
    </rPh>
    <rPh sb="3" eb="4">
      <t>ツメ</t>
    </rPh>
    <phoneticPr fontId="4"/>
  </si>
  <si>
    <t>■李錦記オイスターソース255g</t>
    <rPh sb="1" eb="4">
      <t>リキンキ</t>
    </rPh>
    <phoneticPr fontId="4"/>
  </si>
  <si>
    <t>⑤餃子</t>
    <rPh sb="1" eb="3">
      <t>ギョウザ</t>
    </rPh>
    <phoneticPr fontId="4"/>
  </si>
  <si>
    <t>■丸上ジャンボ餃子40個\4480</t>
    <rPh sb="1" eb="3">
      <t>マルウエ</t>
    </rPh>
    <rPh sb="7" eb="9">
      <t>ギョウザ</t>
    </rPh>
    <rPh sb="11" eb="12">
      <t>コ</t>
    </rPh>
    <phoneticPr fontId="4"/>
  </si>
  <si>
    <t>10</t>
    <phoneticPr fontId="4"/>
  </si>
  <si>
    <t>一人2個</t>
    <rPh sb="0" eb="2">
      <t>ヒトリ</t>
    </rPh>
    <rPh sb="3" eb="4">
      <t>コ</t>
    </rPh>
    <phoneticPr fontId="4"/>
  </si>
  <si>
    <t>丸上J餃子_焼き方</t>
  </si>
  <si>
    <t>■鎮江香酢（中国黒酢）500ml</t>
    <phoneticPr fontId="4"/>
  </si>
  <si>
    <t>■ハウス辛子175g</t>
    <rPh sb="4" eb="6">
      <t>カラシ</t>
    </rPh>
    <phoneticPr fontId="4"/>
  </si>
  <si>
    <t>⑥焼売</t>
    <rPh sb="1" eb="3">
      <t>シュウマイ</t>
    </rPh>
    <phoneticPr fontId="4"/>
  </si>
  <si>
    <t>■蓬莱本館J焼売20個\2650</t>
    <rPh sb="1" eb="3">
      <t>ホウライ</t>
    </rPh>
    <rPh sb="3" eb="5">
      <t>ホンカン</t>
    </rPh>
    <rPh sb="6" eb="8">
      <t>シュウマイ</t>
    </rPh>
    <rPh sb="10" eb="11">
      <t>コ</t>
    </rPh>
    <phoneticPr fontId="4"/>
  </si>
  <si>
    <t>⑦炒飯</t>
    <rPh sb="1" eb="3">
      <t>チャーハン</t>
    </rPh>
    <phoneticPr fontId="4"/>
  </si>
  <si>
    <t>□味の素ザ☆チャーハン600g</t>
    <rPh sb="1" eb="2">
      <t>アジ</t>
    </rPh>
    <rPh sb="3" eb="4">
      <t>モト</t>
    </rPh>
    <phoneticPr fontId="4"/>
  </si>
  <si>
    <t>出さなかった</t>
    <rPh sb="0" eb="1">
      <t>ダ</t>
    </rPh>
    <phoneticPr fontId="4"/>
  </si>
  <si>
    <t>□焼き豚120g</t>
    <rPh sb="1" eb="2">
      <t>ヤ</t>
    </rPh>
    <rPh sb="3" eb="4">
      <t>ブタ</t>
    </rPh>
    <phoneticPr fontId="4"/>
  </si>
  <si>
    <t>⑧麻婆豆腐</t>
    <rPh sb="1" eb="5">
      <t>マアボドウフ</t>
    </rPh>
    <phoneticPr fontId="4"/>
  </si>
  <si>
    <t>□絹ごし豆腐400g</t>
    <rPh sb="1" eb="2">
      <t>キヌ</t>
    </rPh>
    <rPh sb="4" eb="6">
      <t>トウフ</t>
    </rPh>
    <phoneticPr fontId="4"/>
  </si>
  <si>
    <t>□豚ひき肉100g</t>
    <rPh sb="1" eb="2">
      <t>ブタ</t>
    </rPh>
    <rPh sb="4" eb="5">
      <t>ニク</t>
    </rPh>
    <phoneticPr fontId="4"/>
  </si>
  <si>
    <t>■ヒゲタ醤油本膳200ml</t>
    <rPh sb="4" eb="6">
      <t>ショウユ</t>
    </rPh>
    <rPh sb="6" eb="8">
      <t>ホンゼン</t>
    </rPh>
    <phoneticPr fontId="4"/>
  </si>
  <si>
    <t>■李錦記豆板醤100g</t>
    <rPh sb="1" eb="4">
      <t>リキンキ</t>
    </rPh>
    <rPh sb="4" eb="7">
      <t>トウバンジャン</t>
    </rPh>
    <phoneticPr fontId="4"/>
  </si>
  <si>
    <t>■李錦記甜麺醤100g</t>
    <rPh sb="1" eb="4">
      <t>リキンキ</t>
    </rPh>
    <rPh sb="4" eb="7">
      <t>テンメンジャン</t>
    </rPh>
    <phoneticPr fontId="4"/>
  </si>
  <si>
    <t>■李錦記豆鼓醬100g</t>
    <rPh sb="1" eb="4">
      <t>リキンキ</t>
    </rPh>
    <rPh sb="4" eb="7">
      <t>トウチジャン</t>
    </rPh>
    <phoneticPr fontId="4"/>
  </si>
  <si>
    <t>■S&amp;B四川風ラー油31g</t>
    <rPh sb="4" eb="6">
      <t>シセン</t>
    </rPh>
    <rPh sb="6" eb="7">
      <t>フウ</t>
    </rPh>
    <rPh sb="9" eb="10">
      <t>ユ</t>
    </rPh>
    <phoneticPr fontId="4"/>
  </si>
  <si>
    <t>■味覇プレミアム250g</t>
    <rPh sb="1" eb="2">
      <t>アジ</t>
    </rPh>
    <rPh sb="2" eb="3">
      <t>ハ</t>
    </rPh>
    <phoneticPr fontId="4"/>
  </si>
  <si>
    <t>■片栗粉225g</t>
    <rPh sb="1" eb="4">
      <t>カタクリコ</t>
    </rPh>
    <phoneticPr fontId="4"/>
  </si>
  <si>
    <t>■S&amp;B一味唐辛子15g</t>
    <rPh sb="4" eb="6">
      <t>イチミ</t>
    </rPh>
    <rPh sb="6" eb="9">
      <t>トウガラシ</t>
    </rPh>
    <phoneticPr fontId="4"/>
  </si>
  <si>
    <t>■花椒油180ml</t>
    <rPh sb="1" eb="2">
      <t>ハナ</t>
    </rPh>
    <rPh sb="3" eb="4">
      <t>アブラ</t>
    </rPh>
    <phoneticPr fontId="4"/>
  </si>
  <si>
    <t>■内堀醸造純リンゴ酢360ml</t>
    <rPh sb="1" eb="3">
      <t>ウチボリ</t>
    </rPh>
    <rPh sb="3" eb="5">
      <t>ジョウゾウ</t>
    </rPh>
    <rPh sb="5" eb="6">
      <t>ジュン</t>
    </rPh>
    <rPh sb="9" eb="10">
      <t>ス</t>
    </rPh>
    <phoneticPr fontId="4"/>
  </si>
  <si>
    <t>■かどやごま油150g</t>
    <rPh sb="6" eb="7">
      <t>アブラ</t>
    </rPh>
    <phoneticPr fontId="4"/>
  </si>
  <si>
    <t>■GABAN花椒粉18g</t>
    <rPh sb="6" eb="7">
      <t>ハナ</t>
    </rPh>
    <rPh sb="8" eb="9">
      <t>コナ</t>
    </rPh>
    <phoneticPr fontId="4"/>
  </si>
  <si>
    <t>⑨チョコレートケーキ</t>
    <phoneticPr fontId="4"/>
  </si>
  <si>
    <t>□生クリーム47%</t>
    <rPh sb="1" eb="2">
      <t>ナマ</t>
    </rPh>
    <phoneticPr fontId="4"/>
  </si>
  <si>
    <t>■クーベルチュールチョコレート</t>
    <phoneticPr fontId="4"/>
  </si>
  <si>
    <t>■水あめ340g</t>
    <phoneticPr fontId="4"/>
  </si>
  <si>
    <t>■Van Houtenココア100g</t>
    <phoneticPr fontId="4"/>
  </si>
  <si>
    <t>■Bourbon生チョコトリュフ</t>
    <rPh sb="8" eb="9">
      <t>ナマ</t>
    </rPh>
    <phoneticPr fontId="4"/>
  </si>
  <si>
    <t>■小川珈琲店origin 170g</t>
    <rPh sb="1" eb="3">
      <t>オガワ</t>
    </rPh>
    <rPh sb="3" eb="5">
      <t>コーヒー</t>
    </rPh>
    <rPh sb="5" eb="6">
      <t>テン</t>
    </rPh>
    <phoneticPr fontId="4"/>
  </si>
  <si>
    <t>□チョコレートケーキ（シャトレーゼ）</t>
    <phoneticPr fontId="4"/>
  </si>
  <si>
    <t>⑩つまみ</t>
    <phoneticPr fontId="4"/>
  </si>
  <si>
    <t>□Lifeミックスナッツカップ</t>
  </si>
  <si>
    <t>□アーモンド小魚</t>
    <rPh sb="6" eb="8">
      <t>コザカナ</t>
    </rPh>
    <phoneticPr fontId="4"/>
  </si>
  <si>
    <t>■Calbee 春ポテトサワークリーム</t>
    <rPh sb="8" eb="9">
      <t>ハル</t>
    </rPh>
    <phoneticPr fontId="4"/>
  </si>
  <si>
    <t>□柿ピー</t>
    <rPh sb="1" eb="2">
      <t>カキ</t>
    </rPh>
    <phoneticPr fontId="4"/>
  </si>
  <si>
    <t>□Lifeいかくん60g</t>
  </si>
  <si>
    <t>⑪Takeout(太巻き寿司)10本分</t>
    <rPh sb="9" eb="11">
      <t>フトマ</t>
    </rPh>
    <rPh sb="12" eb="14">
      <t>スシ</t>
    </rPh>
    <rPh sb="17" eb="18">
      <t>ホン</t>
    </rPh>
    <rPh sb="18" eb="19">
      <t>ブン</t>
    </rPh>
    <phoneticPr fontId="4"/>
  </si>
  <si>
    <t>□ゴボウ</t>
    <phoneticPr fontId="4"/>
  </si>
  <si>
    <t>Hospitality</t>
    <phoneticPr fontId="4"/>
  </si>
  <si>
    <t>□紀文ちくわ5本</t>
    <rPh sb="1" eb="3">
      <t>キブン</t>
    </rPh>
    <rPh sb="7" eb="8">
      <t>ホン</t>
    </rPh>
    <phoneticPr fontId="4"/>
  </si>
  <si>
    <t>■結城屋栃木県産かんぴょう30g</t>
    <rPh sb="1" eb="3">
      <t>ユウキ</t>
    </rPh>
    <rPh sb="3" eb="4">
      <t>ヤ</t>
    </rPh>
    <rPh sb="4" eb="7">
      <t>トチギケン</t>
    </rPh>
    <rPh sb="7" eb="8">
      <t>サン</t>
    </rPh>
    <phoneticPr fontId="4"/>
  </si>
  <si>
    <t>■大分県干ししいたけ60g</t>
    <rPh sb="1" eb="4">
      <t>オオイタケン</t>
    </rPh>
    <rPh sb="4" eb="5">
      <t>ホ</t>
    </rPh>
    <phoneticPr fontId="4"/>
  </si>
  <si>
    <t>□紀文厚焼き玉子</t>
    <rPh sb="1" eb="3">
      <t>キブン</t>
    </rPh>
    <rPh sb="3" eb="5">
      <t>アツヤ</t>
    </rPh>
    <rPh sb="6" eb="8">
      <t>タマゴ</t>
    </rPh>
    <phoneticPr fontId="4"/>
  </si>
  <si>
    <t>□きゅうり</t>
  </si>
  <si>
    <t>□Starselectカニかま100g/12本</t>
    <rPh sb="22" eb="23">
      <t>ホン</t>
    </rPh>
    <phoneticPr fontId="4"/>
  </si>
  <si>
    <t>ライフがベスト⇒同等のものをOKで探す</t>
    <rPh sb="8" eb="10">
      <t>ドウトウ</t>
    </rPh>
    <rPh sb="17" eb="18">
      <t>サガ</t>
    </rPh>
    <phoneticPr fontId="4"/>
  </si>
  <si>
    <t>■海苔20枚</t>
    <rPh sb="1" eb="3">
      <t>ノリ</t>
    </rPh>
    <rPh sb="5" eb="6">
      <t>マイ</t>
    </rPh>
    <phoneticPr fontId="4"/>
  </si>
  <si>
    <t>■米5合</t>
    <rPh sb="1" eb="2">
      <t>コメ</t>
    </rPh>
    <rPh sb="3" eb="4">
      <t>ゴウ</t>
    </rPh>
    <phoneticPr fontId="4"/>
  </si>
  <si>
    <t>楽天市場の餃子ランキング1位</t>
    <rPh sb="0" eb="2">
      <t>ラクテン</t>
    </rPh>
    <rPh sb="2" eb="4">
      <t>イチバ</t>
    </rPh>
    <rPh sb="5" eb="7">
      <t>ギョウザ</t>
    </rPh>
    <rPh sb="13" eb="14">
      <t>イ</t>
    </rPh>
    <phoneticPr fontId="4"/>
  </si>
  <si>
    <t>■内堀醸造 美濃特選すし酢360ml</t>
    <rPh sb="1" eb="3">
      <t>ウチボリ</t>
    </rPh>
    <rPh sb="3" eb="5">
      <t>ジョウゾウ</t>
    </rPh>
    <rPh sb="6" eb="8">
      <t>ミノ</t>
    </rPh>
    <rPh sb="8" eb="10">
      <t>トクセン</t>
    </rPh>
    <rPh sb="12" eb="13">
      <t>ズ</t>
    </rPh>
    <phoneticPr fontId="4"/>
  </si>
  <si>
    <t>次回使用</t>
    <rPh sb="0" eb="2">
      <t>ジカイ</t>
    </rPh>
    <rPh sb="2" eb="4">
      <t>シヨウ</t>
    </rPh>
    <phoneticPr fontId="4"/>
  </si>
  <si>
    <t>⑫Takeout(フィナンシェ)18個分</t>
    <rPh sb="18" eb="19">
      <t>コ</t>
    </rPh>
    <rPh sb="19" eb="20">
      <t>ブン</t>
    </rPh>
    <phoneticPr fontId="4"/>
  </si>
  <si>
    <t>■よつ葉バター150g</t>
    <rPh sb="3" eb="4">
      <t>ハ</t>
    </rPh>
    <phoneticPr fontId="4"/>
  </si>
  <si>
    <t>■アーモンドプードル500g</t>
    <phoneticPr fontId="4"/>
  </si>
  <si>
    <t>■GODIVAミニバーチョコ</t>
    <phoneticPr fontId="4"/>
  </si>
  <si>
    <t>⑬酒類</t>
    <rPh sb="1" eb="3">
      <t>サケルイ</t>
    </rPh>
    <phoneticPr fontId="4"/>
  </si>
  <si>
    <t>■エビスビール500ml</t>
    <phoneticPr fontId="4"/>
  </si>
  <si>
    <t>5</t>
    <phoneticPr fontId="4"/>
  </si>
  <si>
    <t>■Bombay Sapphire Dry Gin 750ml</t>
    <phoneticPr fontId="4"/>
  </si>
  <si>
    <t>■Choya至極の梅酒650ml</t>
    <rPh sb="6" eb="8">
      <t>シゴク</t>
    </rPh>
    <rPh sb="9" eb="11">
      <t>ウメシュ</t>
    </rPh>
    <phoneticPr fontId="4"/>
  </si>
  <si>
    <t>■Choya梅酒720ml</t>
    <rPh sb="6" eb="8">
      <t>ウメシュ</t>
    </rPh>
    <phoneticPr fontId="4"/>
  </si>
  <si>
    <t>□Lejayカシス</t>
  </si>
  <si>
    <t>今回割愛</t>
    <phoneticPr fontId="4"/>
  </si>
  <si>
    <t>□赤ワイン</t>
    <rPh sb="1" eb="2">
      <t>アカ</t>
    </rPh>
    <phoneticPr fontId="4"/>
  </si>
  <si>
    <t>■スパークリングMonmousseau</t>
    <phoneticPr fontId="4"/>
  </si>
  <si>
    <t>■Icy Spark炭酸500ml</t>
    <rPh sb="10" eb="12">
      <t>タンサン</t>
    </rPh>
    <phoneticPr fontId="4"/>
  </si>
  <si>
    <t>□爽健美茶・ジャスミンなど</t>
    <rPh sb="1" eb="5">
      <t>ソウケンビチャ</t>
    </rPh>
    <phoneticPr fontId="4"/>
  </si>
  <si>
    <t>□ノンアルコールカクテル</t>
    <phoneticPr fontId="4"/>
  </si>
  <si>
    <t>■ミネラルウォーター500ml</t>
    <phoneticPr fontId="4"/>
  </si>
  <si>
    <t>□アイス1kg</t>
    <phoneticPr fontId="4"/>
  </si>
  <si>
    <t>⑭備品</t>
    <rPh sb="1" eb="3">
      <t>ビヒン</t>
    </rPh>
    <phoneticPr fontId="4"/>
  </si>
  <si>
    <t>■コーヒーカップ12個</t>
    <rPh sb="10" eb="11">
      <t>コ</t>
    </rPh>
    <phoneticPr fontId="4"/>
  </si>
  <si>
    <t>次回請求</t>
    <rPh sb="0" eb="2">
      <t>ジカイ</t>
    </rPh>
    <rPh sb="2" eb="4">
      <t>セイキュウ</t>
    </rPh>
    <phoneticPr fontId="4"/>
  </si>
  <si>
    <t>■ケーキ皿12個</t>
    <rPh sb="4" eb="5">
      <t>サラ</t>
    </rPh>
    <rPh sb="7" eb="8">
      <t>コ</t>
    </rPh>
    <phoneticPr fontId="4"/>
  </si>
  <si>
    <t>■ケーキ用ミニスプーン20本</t>
    <rPh sb="4" eb="5">
      <t>ヨウ</t>
    </rPh>
    <rPh sb="13" eb="14">
      <t>ホン</t>
    </rPh>
    <phoneticPr fontId="4"/>
  </si>
  <si>
    <t>■個人用取り皿3</t>
    <rPh sb="1" eb="4">
      <t>コジンヨウ</t>
    </rPh>
    <rPh sb="4" eb="5">
      <t>ト</t>
    </rPh>
    <rPh sb="6" eb="7">
      <t>ザラ</t>
    </rPh>
    <phoneticPr fontId="4"/>
  </si>
  <si>
    <t>■豆腐・炒飯用ボウル11個</t>
    <rPh sb="1" eb="3">
      <t>トウフ</t>
    </rPh>
    <rPh sb="4" eb="6">
      <t>チャーハン</t>
    </rPh>
    <rPh sb="6" eb="7">
      <t>ヨウ</t>
    </rPh>
    <rPh sb="12" eb="13">
      <t>コ</t>
    </rPh>
    <phoneticPr fontId="4"/>
  </si>
  <si>
    <t>■豆腐・炒飯用スプーン20本</t>
    <rPh sb="1" eb="3">
      <t>トウフ</t>
    </rPh>
    <rPh sb="4" eb="6">
      <t>チャーハン</t>
    </rPh>
    <rPh sb="6" eb="7">
      <t>ヨウ</t>
    </rPh>
    <rPh sb="13" eb="14">
      <t>ホン</t>
    </rPh>
    <phoneticPr fontId="4"/>
  </si>
  <si>
    <t>■大皿5個</t>
    <rPh sb="1" eb="3">
      <t>オオザラ</t>
    </rPh>
    <rPh sb="4" eb="5">
      <t>コ</t>
    </rPh>
    <phoneticPr fontId="4"/>
  </si>
  <si>
    <t>■四角取り皿8個</t>
    <rPh sb="1" eb="3">
      <t>シカク</t>
    </rPh>
    <rPh sb="3" eb="4">
      <t>ト</t>
    </rPh>
    <rPh sb="5" eb="6">
      <t>ザラ</t>
    </rPh>
    <rPh sb="7" eb="8">
      <t>コ</t>
    </rPh>
    <phoneticPr fontId="4"/>
  </si>
  <si>
    <t>■太巻き入れ3個</t>
    <rPh sb="1" eb="3">
      <t>フトマ</t>
    </rPh>
    <rPh sb="4" eb="5">
      <t>イ</t>
    </rPh>
    <rPh sb="7" eb="8">
      <t>コ</t>
    </rPh>
    <phoneticPr fontId="4"/>
  </si>
  <si>
    <t>今回なし</t>
    <rPh sb="0" eb="2">
      <t>コンカイ</t>
    </rPh>
    <phoneticPr fontId="4"/>
  </si>
  <si>
    <t>■ウエットティッシュ</t>
    <phoneticPr fontId="4"/>
  </si>
  <si>
    <t>床用だった</t>
    <rPh sb="0" eb="2">
      <t>ユカヨウ</t>
    </rPh>
    <phoneticPr fontId="4"/>
  </si>
  <si>
    <t>■シール付きゴミ袋18枚</t>
    <rPh sb="4" eb="5">
      <t>ツ</t>
    </rPh>
    <rPh sb="8" eb="9">
      <t>フクロ</t>
    </rPh>
    <rPh sb="11" eb="12">
      <t>マイ</t>
    </rPh>
    <phoneticPr fontId="4"/>
  </si>
  <si>
    <t>調整金</t>
    <rPh sb="0" eb="3">
      <t>チョウセイキン</t>
    </rPh>
    <phoneticPr fontId="4"/>
  </si>
  <si>
    <t>③の半額をマイナス</t>
    <rPh sb="2" eb="4">
      <t>ハンガク</t>
    </rPh>
    <phoneticPr fontId="4"/>
  </si>
  <si>
    <t>合計</t>
    <rPh sb="0" eb="2">
      <t>ゴウケイ</t>
    </rPh>
    <phoneticPr fontId="4"/>
  </si>
  <si>
    <t>男子人数</t>
    <rPh sb="0" eb="2">
      <t>ダンシ</t>
    </rPh>
    <rPh sb="2" eb="4">
      <t>ニンズウ</t>
    </rPh>
    <phoneticPr fontId="4"/>
  </si>
  <si>
    <t>1名男子</t>
    <rPh sb="1" eb="2">
      <t>メイ</t>
    </rPh>
    <rPh sb="2" eb="4">
      <t>ダンシ</t>
    </rPh>
    <phoneticPr fontId="4"/>
  </si>
  <si>
    <t>1名女子</t>
    <rPh sb="1" eb="2">
      <t>メイ</t>
    </rPh>
    <rPh sb="2" eb="4">
      <t>ジョシ</t>
    </rPh>
    <phoneticPr fontId="4"/>
  </si>
  <si>
    <t>1名平均</t>
    <rPh sb="1" eb="2">
      <t>メイ</t>
    </rPh>
    <rPh sb="2" eb="4">
      <t>ヘイキン</t>
    </rPh>
    <phoneticPr fontId="4"/>
  </si>
  <si>
    <t>【日程】</t>
    <rPh sb="1" eb="3">
      <t>ニッテイ</t>
    </rPh>
    <phoneticPr fontId="4"/>
  </si>
  <si>
    <t>4月15日(土)</t>
    <rPh sb="1" eb="2">
      <t>ガツ</t>
    </rPh>
    <rPh sb="4" eb="5">
      <t>ヒ</t>
    </rPh>
    <rPh sb="6" eb="7">
      <t>ド</t>
    </rPh>
    <phoneticPr fontId="4"/>
  </si>
  <si>
    <t>キッチン備品確認</t>
    <rPh sb="4" eb="6">
      <t>ビヒン</t>
    </rPh>
    <rPh sb="6" eb="8">
      <t>カクニン</t>
    </rPh>
    <phoneticPr fontId="4"/>
  </si>
  <si>
    <t>4月16日(日)</t>
    <rPh sb="1" eb="2">
      <t>ガツ</t>
    </rPh>
    <rPh sb="4" eb="5">
      <t>ヒ</t>
    </rPh>
    <rPh sb="6" eb="7">
      <t>ヒ</t>
    </rPh>
    <phoneticPr fontId="4"/>
  </si>
  <si>
    <t>フレグランス解除</t>
    <phoneticPr fontId="4"/>
  </si>
  <si>
    <t>4月17日(月)</t>
    <rPh sb="1" eb="2">
      <t>ガツ</t>
    </rPh>
    <rPh sb="4" eb="5">
      <t>ヒ</t>
    </rPh>
    <rPh sb="6" eb="7">
      <t>ゲツ</t>
    </rPh>
    <phoneticPr fontId="4"/>
  </si>
  <si>
    <t>金属備品を片付け、100円備品セット</t>
    <rPh sb="0" eb="2">
      <t>キンゾク</t>
    </rPh>
    <rPh sb="2" eb="4">
      <t>ビヒン</t>
    </rPh>
    <rPh sb="5" eb="7">
      <t>カタヅ</t>
    </rPh>
    <rPh sb="12" eb="13">
      <t>エン</t>
    </rPh>
    <rPh sb="13" eb="15">
      <t>ビヒン</t>
    </rPh>
    <phoneticPr fontId="4"/>
  </si>
  <si>
    <t>4月18日(火)</t>
    <rPh sb="1" eb="2">
      <t>ガツ</t>
    </rPh>
    <rPh sb="4" eb="5">
      <t>ヒ</t>
    </rPh>
    <rPh sb="6" eb="7">
      <t>ヒ</t>
    </rPh>
    <phoneticPr fontId="4"/>
  </si>
  <si>
    <t>4月19日(水)</t>
    <rPh sb="1" eb="2">
      <t>ガツ</t>
    </rPh>
    <rPh sb="4" eb="5">
      <t>ヒ</t>
    </rPh>
    <rPh sb="6" eb="7">
      <t>スイ</t>
    </rPh>
    <phoneticPr fontId="4"/>
  </si>
  <si>
    <t>4月20日(木)</t>
    <rPh sb="1" eb="2">
      <t>ガツ</t>
    </rPh>
    <rPh sb="4" eb="5">
      <t>ヒ</t>
    </rPh>
    <rPh sb="6" eb="7">
      <t>モク</t>
    </rPh>
    <phoneticPr fontId="4"/>
  </si>
  <si>
    <t>掃除1</t>
    <rPh sb="0" eb="2">
      <t>ソウジ</t>
    </rPh>
    <phoneticPr fontId="4"/>
  </si>
  <si>
    <t>4月21日(金)</t>
    <rPh sb="1" eb="2">
      <t>ガツ</t>
    </rPh>
    <rPh sb="4" eb="5">
      <t>ヒ</t>
    </rPh>
    <rPh sb="6" eb="7">
      <t>キン</t>
    </rPh>
    <phoneticPr fontId="4"/>
  </si>
  <si>
    <t>OK買い物、EXCEL計算</t>
    <rPh sb="2" eb="3">
      <t>カ</t>
    </rPh>
    <rPh sb="4" eb="5">
      <t>モノ</t>
    </rPh>
    <rPh sb="11" eb="13">
      <t>ケイサン</t>
    </rPh>
    <phoneticPr fontId="4"/>
  </si>
  <si>
    <t>4月22日(土)</t>
    <rPh sb="1" eb="2">
      <t>ガツ</t>
    </rPh>
    <rPh sb="4" eb="5">
      <t>ヒ</t>
    </rPh>
    <rPh sb="6" eb="7">
      <t>ド</t>
    </rPh>
    <phoneticPr fontId="4"/>
  </si>
  <si>
    <r>
      <rPr>
        <sz val="9"/>
        <color rgb="FFFF0000"/>
        <rFont val="Meiryo UI"/>
        <family val="3"/>
        <charset val="128"/>
      </rPr>
      <t>シャトレーゼ</t>
    </r>
    <r>
      <rPr>
        <sz val="9"/>
        <color theme="1"/>
        <rFont val="Meiryo UI"/>
        <family val="3"/>
        <charset val="128"/>
      </rPr>
      <t>、鶏肉カシュ、麻婆豆腐、備品交換</t>
    </r>
    <rPh sb="7" eb="9">
      <t>トリニク</t>
    </rPh>
    <rPh sb="13" eb="17">
      <t>マーボードウフ</t>
    </rPh>
    <rPh sb="18" eb="20">
      <t>ビヒン</t>
    </rPh>
    <rPh sb="20" eb="22">
      <t>コウカン</t>
    </rPh>
    <phoneticPr fontId="4"/>
  </si>
  <si>
    <t>4月23日(日)</t>
    <rPh sb="1" eb="2">
      <t>ガツ</t>
    </rPh>
    <rPh sb="4" eb="5">
      <t>ヒ</t>
    </rPh>
    <rPh sb="6" eb="7">
      <t>ヒ</t>
    </rPh>
    <phoneticPr fontId="4"/>
  </si>
  <si>
    <t>4月24日(月)</t>
    <rPh sb="1" eb="2">
      <t>ガツ</t>
    </rPh>
    <rPh sb="4" eb="5">
      <t>ヒ</t>
    </rPh>
    <rPh sb="6" eb="7">
      <t>ゲツ</t>
    </rPh>
    <phoneticPr fontId="4"/>
  </si>
  <si>
    <t>食器整理、1週間の買い物、朝食・昼食作成、掃除4</t>
    <rPh sb="0" eb="2">
      <t>ショッキ</t>
    </rPh>
    <rPh sb="2" eb="4">
      <t>セイリ</t>
    </rPh>
    <phoneticPr fontId="4"/>
  </si>
  <si>
    <t>【MENU】</t>
    <phoneticPr fontId="4"/>
  </si>
  <si>
    <t>・カナッペ</t>
    <phoneticPr fontId="4"/>
  </si>
  <si>
    <t>・鶏肉とカシューナッツ炒め</t>
    <phoneticPr fontId="4"/>
  </si>
  <si>
    <t>・餃子</t>
    <rPh sb="1" eb="3">
      <t>ギョウザ</t>
    </rPh>
    <phoneticPr fontId="4"/>
  </si>
  <si>
    <t>丸上のジャンボ餃子</t>
    <rPh sb="0" eb="1">
      <t>マル</t>
    </rPh>
    <rPh sb="1" eb="2">
      <t>ウエ</t>
    </rPh>
    <rPh sb="7" eb="9">
      <t>ギョウザ</t>
    </rPh>
    <phoneticPr fontId="4"/>
  </si>
  <si>
    <t>・焼売</t>
    <rPh sb="1" eb="3">
      <t>シュウマイ</t>
    </rPh>
    <phoneticPr fontId="4"/>
  </si>
  <si>
    <t>味の素 ザ☆シュウマイ、蓬莱本館ジャンボ焼売</t>
    <phoneticPr fontId="4"/>
  </si>
  <si>
    <t>・炒飯</t>
    <rPh sb="1" eb="3">
      <t>チャーハン</t>
    </rPh>
    <phoneticPr fontId="4"/>
  </si>
  <si>
    <t>味の素 ザ☆チャーハン</t>
    <phoneticPr fontId="4"/>
  </si>
  <si>
    <t>・麻婆豆腐</t>
    <phoneticPr fontId="4"/>
  </si>
  <si>
    <t>【課題】</t>
    <rPh sb="1" eb="3">
      <t>カダイ</t>
    </rPh>
    <phoneticPr fontId="4"/>
  </si>
  <si>
    <t>■メニュー⇒スマホ</t>
    <phoneticPr fontId="4"/>
  </si>
  <si>
    <t>■窓ふき</t>
    <rPh sb="1" eb="2">
      <t>マド</t>
    </rPh>
    <phoneticPr fontId="4"/>
  </si>
  <si>
    <t>■エアコンの作動確認</t>
    <rPh sb="6" eb="8">
      <t>サドウ</t>
    </rPh>
    <rPh sb="8" eb="10">
      <t>カクニン</t>
    </rPh>
    <phoneticPr fontId="4"/>
  </si>
  <si>
    <t>□ リモートカメラスイッチ動作確認</t>
    <rPh sb="13" eb="15">
      <t>ドウサ</t>
    </rPh>
    <rPh sb="15" eb="17">
      <t>カクニン</t>
    </rPh>
    <phoneticPr fontId="4"/>
  </si>
  <si>
    <t>□コーヒーメーカの湯通し</t>
    <rPh sb="9" eb="10">
      <t>ユ</t>
    </rPh>
    <rPh sb="10" eb="11">
      <t>トオ</t>
    </rPh>
    <phoneticPr fontId="4"/>
  </si>
  <si>
    <t>■中華せいろの空蒸し</t>
    <rPh sb="1" eb="3">
      <t>チュウカ</t>
    </rPh>
    <rPh sb="7" eb="8">
      <t>カラ</t>
    </rPh>
    <rPh sb="8" eb="9">
      <t>ム</t>
    </rPh>
    <phoneticPr fontId="4"/>
  </si>
  <si>
    <t>■倉庫に入れる整理</t>
    <rPh sb="1" eb="3">
      <t>ソウコ</t>
    </rPh>
    <rPh sb="4" eb="5">
      <t>イ</t>
    </rPh>
    <rPh sb="7" eb="9">
      <t>セイリ</t>
    </rPh>
    <phoneticPr fontId="4"/>
  </si>
  <si>
    <t>■羽毛布団の乾燥</t>
    <rPh sb="1" eb="3">
      <t>ウモウ</t>
    </rPh>
    <rPh sb="3" eb="5">
      <t>フトン</t>
    </rPh>
    <rPh sb="6" eb="8">
      <t>カンソウ</t>
    </rPh>
    <phoneticPr fontId="4"/>
  </si>
  <si>
    <t>□ 玄関扉の掃除</t>
    <rPh sb="2" eb="4">
      <t>ゲンカン</t>
    </rPh>
    <rPh sb="4" eb="5">
      <t>トビラ</t>
    </rPh>
    <rPh sb="6" eb="8">
      <t>ソウジ</t>
    </rPh>
    <phoneticPr fontId="4"/>
  </si>
  <si>
    <t>■トイレの掃除、消毒</t>
    <rPh sb="5" eb="7">
      <t>ソウジ</t>
    </rPh>
    <rPh sb="8" eb="10">
      <t>ショウドク</t>
    </rPh>
    <phoneticPr fontId="4"/>
  </si>
  <si>
    <t>□消臭スプレー</t>
    <rPh sb="1" eb="3">
      <t>ショウシュウ</t>
    </rPh>
    <phoneticPr fontId="4"/>
  </si>
  <si>
    <t>□テーブルセッティング</t>
    <phoneticPr fontId="4"/>
  </si>
  <si>
    <t>【4名時の変更点】</t>
    <rPh sb="2" eb="3">
      <t>メイ</t>
    </rPh>
    <rPh sb="3" eb="4">
      <t>ジ</t>
    </rPh>
    <rPh sb="5" eb="8">
      <t>ヘンコウテン</t>
    </rPh>
    <phoneticPr fontId="4"/>
  </si>
  <si>
    <t>・ローストビーフの中止（史上初）</t>
    <rPh sb="9" eb="11">
      <t>チュウシ</t>
    </rPh>
    <rPh sb="12" eb="15">
      <t>シジョウハツ</t>
    </rPh>
    <phoneticPr fontId="4"/>
  </si>
  <si>
    <t>・ポテトサラダの中止</t>
    <rPh sb="8" eb="10">
      <t>チュウシ</t>
    </rPh>
    <phoneticPr fontId="4"/>
  </si>
  <si>
    <t>・麻婆豆腐、鶏肉カシューナッツ炒めはレシピの都合上9人前できてしまうが、半分だけ提供しその分減額</t>
    <rPh sb="1" eb="5">
      <t>マーボードウフ</t>
    </rPh>
    <rPh sb="6" eb="7">
      <t>トリ</t>
    </rPh>
    <rPh sb="7" eb="8">
      <t>ニク</t>
    </rPh>
    <rPh sb="15" eb="16">
      <t>イタ</t>
    </rPh>
    <rPh sb="22" eb="25">
      <t>ツゴウジョウ</t>
    </rPh>
    <rPh sb="26" eb="28">
      <t>ニンマエ</t>
    </rPh>
    <rPh sb="36" eb="38">
      <t>ハンブン</t>
    </rPh>
    <rPh sb="40" eb="42">
      <t>テイキョウ</t>
    </rPh>
    <rPh sb="45" eb="46">
      <t>ブン</t>
    </rPh>
    <rPh sb="46" eb="48">
      <t>ゲンガク</t>
    </rPh>
    <phoneticPr fontId="4"/>
  </si>
  <si>
    <t>⇒一覧には半額にする機能はないので、一番下に調整金を設け減額分を合算</t>
    <rPh sb="1" eb="3">
      <t>イチラン</t>
    </rPh>
    <rPh sb="5" eb="7">
      <t>ハンガク</t>
    </rPh>
    <rPh sb="10" eb="12">
      <t>キノウ</t>
    </rPh>
    <rPh sb="18" eb="21">
      <t>イチバンシタ</t>
    </rPh>
    <rPh sb="22" eb="25">
      <t>チョウセイキン</t>
    </rPh>
    <rPh sb="26" eb="27">
      <t>モウ</t>
    </rPh>
    <rPh sb="28" eb="31">
      <t>ゲンガクブン</t>
    </rPh>
    <rPh sb="32" eb="34">
      <t>ガッサン</t>
    </rPh>
    <phoneticPr fontId="4"/>
  </si>
  <si>
    <t>・お取り寄せの餃子と焼売は1個あたりの値段を算出し、一人餃子2個、焼売1個で計算</t>
    <rPh sb="2" eb="3">
      <t>ト</t>
    </rPh>
    <rPh sb="4" eb="5">
      <t>ヨ</t>
    </rPh>
    <rPh sb="7" eb="9">
      <t>ギョウザ</t>
    </rPh>
    <rPh sb="10" eb="12">
      <t>シュウマイ</t>
    </rPh>
    <rPh sb="14" eb="15">
      <t>コ</t>
    </rPh>
    <rPh sb="19" eb="21">
      <t>ネダン</t>
    </rPh>
    <rPh sb="22" eb="24">
      <t>サンシュツ</t>
    </rPh>
    <rPh sb="26" eb="28">
      <t>ヒトリ</t>
    </rPh>
    <rPh sb="28" eb="30">
      <t>ギョウザ</t>
    </rPh>
    <rPh sb="31" eb="32">
      <t>コ</t>
    </rPh>
    <rPh sb="33" eb="35">
      <t>シュウマイ</t>
    </rPh>
    <rPh sb="36" eb="37">
      <t>コ</t>
    </rPh>
    <rPh sb="38" eb="40">
      <t>ケイサン</t>
    </rPh>
    <phoneticPr fontId="4"/>
  </si>
  <si>
    <t>⇒残りは冷凍なので次回にまわすか、美味しいので齊藤が食べるかも</t>
    <rPh sb="1" eb="2">
      <t>ノコ</t>
    </rPh>
    <rPh sb="4" eb="6">
      <t>レイトウ</t>
    </rPh>
    <rPh sb="9" eb="11">
      <t>ジカイ</t>
    </rPh>
    <rPh sb="17" eb="19">
      <t>オイ</t>
    </rPh>
    <rPh sb="23" eb="25">
      <t>サイトウ</t>
    </rPh>
    <rPh sb="26" eb="27">
      <t>タ</t>
    </rPh>
    <phoneticPr fontId="4"/>
  </si>
  <si>
    <t>・お酒のジン、ワインを中止（購入済みだが次回にまわす）</t>
    <rPh sb="2" eb="3">
      <t>サケ</t>
    </rPh>
    <rPh sb="11" eb="13">
      <t>チュウシ</t>
    </rPh>
    <rPh sb="14" eb="17">
      <t>コウニュウズ</t>
    </rPh>
    <rPh sb="20" eb="22">
      <t>ジカイ</t>
    </rPh>
    <phoneticPr fontId="4"/>
  </si>
  <si>
    <t>・備品は10点購入しているが、今回で使い切らないので半分だけ請求</t>
    <rPh sb="1" eb="3">
      <t>ビヒン</t>
    </rPh>
    <rPh sb="6" eb="7">
      <t>テン</t>
    </rPh>
    <rPh sb="7" eb="9">
      <t>コウニュウ</t>
    </rPh>
    <rPh sb="15" eb="17">
      <t>コンカイ</t>
    </rPh>
    <rPh sb="18" eb="19">
      <t>ツカ</t>
    </rPh>
    <rPh sb="20" eb="21">
      <t>キ</t>
    </rPh>
    <rPh sb="26" eb="28">
      <t>ハンブン</t>
    </rPh>
    <rPh sb="30" eb="32">
      <t>セイキュウ</t>
    </rPh>
    <phoneticPr fontId="4"/>
  </si>
  <si>
    <t>・太巻き寿司は料金の請求は元々していないが、10本できてしまうので割愛</t>
    <rPh sb="7" eb="9">
      <t>リョウキン</t>
    </rPh>
    <rPh sb="10" eb="12">
      <t>セイキュウ</t>
    </rPh>
    <rPh sb="13" eb="15">
      <t>モトモト</t>
    </rPh>
    <rPh sb="24" eb="25">
      <t>ホン</t>
    </rPh>
    <rPh sb="33" eb="35">
      <t>カツアイ</t>
    </rPh>
    <phoneticPr fontId="4"/>
  </si>
  <si>
    <t>・チョコレートケーキ、フィナンシェの中止</t>
    <rPh sb="18" eb="20">
      <t>チュウシ</t>
    </rPh>
    <phoneticPr fontId="4"/>
  </si>
  <si>
    <t>【4名時の変更点】スマホ用</t>
    <rPh sb="2" eb="3">
      <t>メイ</t>
    </rPh>
    <rPh sb="3" eb="4">
      <t>ジ</t>
    </rPh>
    <rPh sb="5" eb="8">
      <t>ヘンコウテン</t>
    </rPh>
    <rPh sb="12" eb="13">
      <t>ヨウ</t>
    </rPh>
    <phoneticPr fontId="4"/>
  </si>
  <si>
    <t>●メニューの中止</t>
    <rPh sb="6" eb="8">
      <t>チュウシ</t>
    </rPh>
    <phoneticPr fontId="4"/>
  </si>
  <si>
    <t>・ローストビーフ</t>
    <phoneticPr fontId="4"/>
  </si>
  <si>
    <t>・ポテトサラダ</t>
    <phoneticPr fontId="4"/>
  </si>
  <si>
    <t>・チョコレートケーキ</t>
    <phoneticPr fontId="4"/>
  </si>
  <si>
    <t>・太巻き寿司</t>
    <rPh sb="1" eb="3">
      <t>フトマ</t>
    </rPh>
    <rPh sb="4" eb="6">
      <t>ズシ</t>
    </rPh>
    <phoneticPr fontId="4"/>
  </si>
  <si>
    <t>・フィナンシェ</t>
    <phoneticPr fontId="4"/>
  </si>
  <si>
    <t>●持ち出し、提供なし</t>
    <rPh sb="1" eb="2">
      <t>モ</t>
    </rPh>
    <rPh sb="3" eb="4">
      <t>ダ</t>
    </rPh>
    <rPh sb="6" eb="8">
      <t>テイキョウ</t>
    </rPh>
    <phoneticPr fontId="4"/>
  </si>
  <si>
    <t>・餃子、焼売の約2/3</t>
    <rPh sb="1" eb="3">
      <t>ギョウザ</t>
    </rPh>
    <rPh sb="4" eb="6">
      <t>シュウマイ</t>
    </rPh>
    <rPh sb="7" eb="8">
      <t>ヤク</t>
    </rPh>
    <phoneticPr fontId="4"/>
  </si>
  <si>
    <t>・鶏肉とカシューナッツ炒め、マー坊豆腐の1/2</t>
    <rPh sb="1" eb="3">
      <t>トリニク</t>
    </rPh>
    <rPh sb="11" eb="12">
      <t>イタ</t>
    </rPh>
    <rPh sb="16" eb="19">
      <t>ボウドウフ</t>
    </rPh>
    <phoneticPr fontId="4"/>
  </si>
  <si>
    <t>・酒類（ジン1本、梅酒1本、ワイン1本）</t>
    <rPh sb="1" eb="3">
      <t>サケルイ</t>
    </rPh>
    <rPh sb="7" eb="8">
      <t>ホン</t>
    </rPh>
    <rPh sb="9" eb="11">
      <t>ウメシュ</t>
    </rPh>
    <rPh sb="12" eb="13">
      <t>ホン</t>
    </rPh>
    <rPh sb="18" eb="19">
      <t>ホン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</si>
</sst>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¥&quot;#,##0;[Red]&quot;¥&quot;\-#,##0"/>
    <numFmt numFmtId="176" formatCode="&quot;参加 &quot;@&quot;名&quot;"/>
    <numFmt numFmtId="177" formatCode="@&quot;個&quot;"/>
    <numFmt numFmtId="178" formatCode="@&quot;本&quot;"/>
    <numFmt numFmtId="179" formatCode="@&quot;袋&quot;"/>
    <numFmt numFmtId="180" formatCode="@&quot;丁&quot;"/>
    <numFmt numFmtId="181" formatCode="@&quot;缶&quot;"/>
    <numFmt numFmtId="182" formatCode="@&quot;セット&quot;"/>
    <numFmt numFmtId="183" formatCode="@&quot;パック&quot;"/>
    <numFmt numFmtId="184" formatCode="@&quot;単位&quot;"/>
    <numFmt numFmtId="185" formatCode="m&quot;月&quot;d&quot;日&quot;;@"/>
  </numFmts>
  <fonts count="11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u/>
      <sz val="11"/>
      <color theme="10"/>
      <name val="Yu Gothic"/>
      <family val="2"/>
      <scheme val="minor"/>
    </font>
    <font>
      <sz val="9"/>
      <color theme="1"/>
      <name val="Meiryo UI"/>
      <family val="3"/>
      <charset val="128"/>
    </font>
    <font>
      <sz val="6"/>
      <name val="Yu Gothic"/>
      <family val="3"/>
      <charset val="128"/>
      <scheme val="minor"/>
    </font>
    <font>
      <sz val="9"/>
      <color rgb="FFFF00FF"/>
      <name val="Meiryo UI"/>
      <family val="3"/>
      <charset val="128"/>
    </font>
    <font>
      <sz val="9"/>
      <color rgb="FF0000FF"/>
      <name val="Meiryo UI"/>
      <family val="3"/>
      <charset val="128"/>
    </font>
    <font>
      <sz val="9"/>
      <color rgb="FFFF0000"/>
      <name val="Meiryo UI"/>
      <family val="3"/>
      <charset val="128"/>
    </font>
    <font>
      <sz val="9"/>
      <name val="Meiryo UI"/>
      <family val="3"/>
      <charset val="128"/>
    </font>
    <font>
      <u/>
      <sz val="8"/>
      <color theme="10"/>
      <name val="Meiryo UI"/>
      <family val="3"/>
      <charset val="128"/>
    </font>
    <font>
      <b/>
      <sz val="9"/>
      <color rgb="FFFF000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4">
    <xf numFmtId="0" fontId="0" fillId="0" borderId="0"/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/>
  </cellStyleXfs>
  <cellXfs count="6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vertical="center"/>
    </xf>
    <xf numFmtId="176" fontId="6" fillId="0" borderId="0" xfId="0" applyNumberFormat="1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4" borderId="0" xfId="0" applyFont="1" applyFill="1"/>
    <xf numFmtId="0" fontId="3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3" fillId="5" borderId="6" xfId="0" applyFont="1" applyFill="1" applyBorder="1" applyAlignment="1">
      <alignment horizontal="center" vertical="center" shrinkToFit="1"/>
    </xf>
    <xf numFmtId="0" fontId="3" fillId="3" borderId="7" xfId="0" applyFont="1" applyFill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177" fontId="3" fillId="0" borderId="8" xfId="0" applyNumberFormat="1" applyFont="1" applyBorder="1" applyAlignment="1">
      <alignment horizontal="center" vertical="center"/>
    </xf>
    <xf numFmtId="6" fontId="3" fillId="0" borderId="8" xfId="1" applyFont="1" applyBorder="1" applyAlignment="1">
      <alignment vertical="center"/>
    </xf>
    <xf numFmtId="6" fontId="3" fillId="0" borderId="0" xfId="0" applyNumberFormat="1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77" fontId="3" fillId="0" borderId="1" xfId="0" applyNumberFormat="1" applyFont="1" applyBorder="1" applyAlignment="1">
      <alignment horizontal="center" vertical="center"/>
    </xf>
    <xf numFmtId="6" fontId="3" fillId="0" borderId="1" xfId="1" applyFont="1" applyBorder="1" applyAlignment="1">
      <alignment vertical="center"/>
    </xf>
    <xf numFmtId="178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177" fontId="8" fillId="0" borderId="1" xfId="0" applyNumberFormat="1" applyFont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3" fillId="0" borderId="10" xfId="0" applyFont="1" applyBorder="1" applyAlignment="1">
      <alignment vertical="center"/>
    </xf>
    <xf numFmtId="0" fontId="9" fillId="0" borderId="0" xfId="3" applyFont="1"/>
    <xf numFmtId="180" fontId="3" fillId="0" borderId="1" xfId="0" applyNumberFormat="1" applyFont="1" applyBorder="1" applyAlignment="1">
      <alignment horizontal="center" vertical="center"/>
    </xf>
    <xf numFmtId="181" fontId="3" fillId="0" borderId="1" xfId="0" applyNumberFormat="1" applyFont="1" applyBorder="1" applyAlignment="1">
      <alignment horizontal="center" vertical="center"/>
    </xf>
    <xf numFmtId="182" fontId="3" fillId="0" borderId="1" xfId="0" applyNumberFormat="1" applyFont="1" applyBorder="1" applyAlignment="1">
      <alignment horizontal="center" vertical="center"/>
    </xf>
    <xf numFmtId="183" fontId="3" fillId="0" borderId="1" xfId="0" applyNumberFormat="1" applyFont="1" applyBorder="1" applyAlignment="1">
      <alignment horizontal="center" vertical="center"/>
    </xf>
    <xf numFmtId="18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6" fontId="3" fillId="0" borderId="10" xfId="1" applyFont="1" applyBorder="1" applyAlignment="1">
      <alignment vertical="center"/>
    </xf>
    <xf numFmtId="9" fontId="3" fillId="5" borderId="1" xfId="2" applyFont="1" applyFill="1" applyBorder="1" applyAlignment="1"/>
    <xf numFmtId="9" fontId="3" fillId="5" borderId="11" xfId="2" applyFont="1" applyFill="1" applyBorder="1" applyAlignment="1">
      <alignment vertical="center"/>
    </xf>
    <xf numFmtId="6" fontId="3" fillId="5" borderId="5" xfId="1" applyFont="1" applyFill="1" applyBorder="1" applyAlignment="1">
      <alignment vertical="center"/>
    </xf>
    <xf numFmtId="6" fontId="3" fillId="5" borderId="6" xfId="2" applyNumberFormat="1" applyFont="1" applyFill="1" applyBorder="1" applyAlignment="1">
      <alignment vertical="center"/>
    </xf>
    <xf numFmtId="9" fontId="3" fillId="5" borderId="7" xfId="2" applyFont="1" applyFill="1" applyBorder="1" applyAlignment="1"/>
    <xf numFmtId="0" fontId="6" fillId="0" borderId="0" xfId="0" applyFont="1" applyAlignment="1">
      <alignment horizontal="center" vertical="center"/>
    </xf>
    <xf numFmtId="0" fontId="6" fillId="0" borderId="0" xfId="0" applyFont="1"/>
    <xf numFmtId="6" fontId="10" fillId="0" borderId="0" xfId="1" applyFont="1" applyAlignment="1">
      <alignment horizontal="center" vertical="center"/>
    </xf>
    <xf numFmtId="185" fontId="3" fillId="0" borderId="0" xfId="0" applyNumberFormat="1" applyFont="1"/>
    <xf numFmtId="0" fontId="3" fillId="0" borderId="0" xfId="0" applyFont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9" fontId="3" fillId="5" borderId="5" xfId="2" applyFont="1" applyFill="1" applyBorder="1" applyAlignment="1">
      <alignment horizontal="center" vertical="center"/>
    </xf>
    <xf numFmtId="9" fontId="3" fillId="5" borderId="11" xfId="2" applyFont="1" applyFill="1" applyBorder="1" applyAlignment="1">
      <alignment horizontal="center" vertical="center"/>
    </xf>
    <xf numFmtId="9" fontId="3" fillId="5" borderId="7" xfId="2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vertical="center"/>
    </xf>
    <xf numFmtId="0" fontId="3" fillId="6" borderId="8" xfId="0" applyFont="1" applyFill="1" applyBorder="1" applyAlignment="1">
      <alignment vertical="center"/>
    </xf>
    <xf numFmtId="0" fontId="3" fillId="6" borderId="10" xfId="0" applyFont="1" applyFill="1" applyBorder="1" applyAlignment="1">
      <alignment vertical="center" wrapText="1"/>
    </xf>
    <xf numFmtId="0" fontId="3" fillId="6" borderId="9" xfId="0" applyFont="1" applyFill="1" applyBorder="1" applyAlignment="1">
      <alignment vertical="center" wrapText="1"/>
    </xf>
    <xf numFmtId="0" fontId="3" fillId="6" borderId="8" xfId="0" applyFont="1" applyFill="1" applyBorder="1" applyAlignment="1">
      <alignment vertical="center" wrapText="1"/>
    </xf>
    <xf numFmtId="0" fontId="3" fillId="6" borderId="9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</cellXfs>
  <cellStyles count="4">
    <cellStyle name="パーセント" xfId="2" builtinId="5"/>
    <cellStyle name="ハイパーリンク" xfId="3" builtinId="8"/>
    <cellStyle name="通貨" xfId="1" builtinId="7"/>
    <cellStyle name="標準" xfId="0" builtinId="0"/>
  </cellStyles>
  <dxfs count="2">
    <dxf>
      <fill>
        <patternFill>
          <bgColor rgb="FFFFFFCC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114300</xdr:colOff>
      <xdr:row>104</xdr:row>
      <xdr:rowOff>47626</xdr:rowOff>
    </xdr:from>
    <xdr:to>
      <xdr:col>7</xdr:col>
      <xdr:colOff>447675</xdr:colOff>
      <xdr:row>105</xdr:row>
      <xdr:rowOff>114301</xdr:rowOff>
    </xdr:to>
    <xdr:sp macro="" textlink="">
      <xdr:nvSpPr>
        <xdr:cNvPr id="2" name="矢印: 上 1">
          <a:extLst>
            <a:ext uri="{FF2B5EF4-FFF2-40B4-BE49-F238E27FC236}">
              <a16:creationId xmlns:a16="http://schemas.microsoft.com/office/drawing/2014/main" id="{72FEA3F0-13C4-4815-ABF9-20A219B98B72}"/>
            </a:ext>
          </a:extLst>
        </xdr:cNvPr>
        <xdr:cNvSpPr/>
      </xdr:nvSpPr>
      <xdr:spPr>
        <a:xfrm rot="10800000">
          <a:off x="5219700" y="15944851"/>
          <a:ext cx="333375" cy="228600"/>
        </a:xfrm>
        <a:prstGeom prst="upArrow">
          <a:avLst/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8</xdr:row>
      <xdr:rowOff>85725</xdr:rowOff>
    </xdr:from>
    <xdr:to>
      <xdr:col>12</xdr:col>
      <xdr:colOff>228600</xdr:colOff>
      <xdr:row>18</xdr:row>
      <xdr:rowOff>9525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12B847FC-C97E-48D4-B386-330F040EB585}"/>
            </a:ext>
          </a:extLst>
        </xdr:cNvPr>
        <xdr:cNvSpPr/>
      </xdr:nvSpPr>
      <xdr:spPr>
        <a:xfrm>
          <a:off x="7029450" y="1352550"/>
          <a:ext cx="1600200" cy="1447800"/>
        </a:xfrm>
        <a:prstGeom prst="wedgeRoundRectCallout">
          <a:avLst>
            <a:gd name="adj1" fmla="val -79762"/>
            <a:gd name="adj2" fmla="val 66406"/>
            <a:gd name="adj3" fmla="val 16667"/>
          </a:avLst>
        </a:prstGeom>
        <a:solidFill>
          <a:srgbClr val="FFCCFF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レシピの食材がすべてあるかどうかチャック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em.rakuten.co.jp/marujyousyokuhin/10000000/?s-id=ph_pc_itemnam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CEA8E-3E18-435F-9544-2D6C30589770}">
  <sheetPr>
    <pageSetUpPr fitToPage="1"/>
  </sheetPr>
  <dimension ref="A1:M165"/>
  <sheetViews>
    <sheetView tabSelected="1" topLeftCell="A125" workbookViewId="0">
      <selection activeCell="N46" sqref="N46"/>
    </sheetView>
  </sheetViews>
  <sheetFormatPr defaultRowHeight="12"/>
  <cols>
    <col min="1" max="1" width="3.375" style="1" customWidth="1"/>
    <col min="2" max="2" width="10.625" style="1" customWidth="1"/>
    <col min="3" max="3" width="23" style="1" customWidth="1"/>
    <col min="4" max="4" width="7.125" style="1" customWidth="1"/>
    <col min="5" max="8" width="7.625" style="1" customWidth="1"/>
    <col min="9" max="9" width="8.625" style="1" customWidth="1"/>
    <col min="10" max="16384" width="9" style="1"/>
  </cols>
  <sheetData>
    <row r="1" spans="1:13" ht="14.25" customHeight="1" thickBot="1">
      <c r="A1" s="1" t="s">
        <v>0</v>
      </c>
      <c r="C1" s="2" t="s">
        <v>1</v>
      </c>
      <c r="D1" s="3" t="s">
        <v>2</v>
      </c>
      <c r="E1" s="4" t="s">
        <v>3</v>
      </c>
      <c r="F1" s="61" t="s">
        <v>4</v>
      </c>
      <c r="G1" s="62"/>
      <c r="H1" s="63"/>
      <c r="I1" s="5">
        <v>45040</v>
      </c>
      <c r="J1" s="6">
        <v>529</v>
      </c>
      <c r="K1" s="1">
        <f>ROUNDUP(J1*1.08,0)</f>
        <v>572</v>
      </c>
      <c r="L1" s="7" t="s">
        <v>5</v>
      </c>
    </row>
    <row r="2" spans="1:13" ht="13.5" thickTop="1" thickBot="1">
      <c r="A2" s="8"/>
      <c r="B2" s="8" t="s">
        <v>6</v>
      </c>
      <c r="C2" s="8" t="s">
        <v>7</v>
      </c>
      <c r="D2" s="9" t="s">
        <v>8</v>
      </c>
      <c r="E2" s="10" t="s">
        <v>9</v>
      </c>
      <c r="F2" s="11" t="s">
        <v>9</v>
      </c>
      <c r="G2" s="9" t="s">
        <v>10</v>
      </c>
      <c r="H2" s="12" t="s">
        <v>11</v>
      </c>
      <c r="I2" s="13" t="s">
        <v>12</v>
      </c>
      <c r="J2" s="7" t="s">
        <v>13</v>
      </c>
    </row>
    <row r="3" spans="1:13" ht="12" customHeight="1" thickTop="1">
      <c r="A3" s="14">
        <f>ROW()-2</f>
        <v>1</v>
      </c>
      <c r="B3" s="60" t="s">
        <v>14</v>
      </c>
      <c r="C3" s="15" t="s">
        <v>15</v>
      </c>
      <c r="D3" s="16" t="s">
        <v>16</v>
      </c>
      <c r="E3" s="17">
        <v>529</v>
      </c>
      <c r="F3" s="17">
        <f>ROUNDUP(E3*1.08,0)</f>
        <v>572</v>
      </c>
      <c r="G3" s="17">
        <f t="shared" ref="G3:G67" si="0">F3*D3</f>
        <v>0</v>
      </c>
      <c r="H3" s="17">
        <f t="shared" ref="H3:H65" si="1">G3</f>
        <v>0</v>
      </c>
      <c r="I3" s="17" t="s">
        <v>17</v>
      </c>
      <c r="L3" s="18"/>
      <c r="M3" s="18"/>
    </row>
    <row r="4" spans="1:13" ht="12" customHeight="1">
      <c r="A4" s="19">
        <f>ROW()-2</f>
        <v>2</v>
      </c>
      <c r="B4" s="60"/>
      <c r="C4" s="20" t="s">
        <v>18</v>
      </c>
      <c r="D4" s="21" t="s">
        <v>16</v>
      </c>
      <c r="E4" s="22">
        <v>319</v>
      </c>
      <c r="F4" s="17">
        <f t="shared" ref="F4:F68" si="2">ROUNDUP(E4*1.08,0)</f>
        <v>345</v>
      </c>
      <c r="G4" s="22">
        <f t="shared" si="0"/>
        <v>0</v>
      </c>
      <c r="H4" s="17">
        <v>0</v>
      </c>
      <c r="I4" s="22" t="s">
        <v>19</v>
      </c>
      <c r="L4" s="18"/>
      <c r="M4" s="18"/>
    </row>
    <row r="5" spans="1:13" ht="12" customHeight="1">
      <c r="A5" s="19">
        <f>ROW()-2</f>
        <v>3</v>
      </c>
      <c r="B5" s="60"/>
      <c r="C5" s="20" t="s">
        <v>20</v>
      </c>
      <c r="D5" s="23" t="s">
        <v>16</v>
      </c>
      <c r="E5" s="22">
        <v>84</v>
      </c>
      <c r="F5" s="17">
        <f t="shared" si="2"/>
        <v>91</v>
      </c>
      <c r="G5" s="22">
        <f t="shared" si="0"/>
        <v>0</v>
      </c>
      <c r="H5" s="17">
        <f t="shared" si="1"/>
        <v>0</v>
      </c>
      <c r="I5" s="22" t="s">
        <v>17</v>
      </c>
      <c r="L5" s="18"/>
      <c r="M5" s="18"/>
    </row>
    <row r="6" spans="1:13" ht="12" customHeight="1">
      <c r="A6" s="19">
        <f t="shared" ref="A6:A70" si="3">ROW()-2</f>
        <v>4</v>
      </c>
      <c r="B6" s="60"/>
      <c r="C6" s="20" t="s">
        <v>21</v>
      </c>
      <c r="D6" s="23" t="s">
        <v>16</v>
      </c>
      <c r="E6" s="22">
        <v>128</v>
      </c>
      <c r="F6" s="17">
        <f t="shared" si="2"/>
        <v>139</v>
      </c>
      <c r="G6" s="22">
        <f t="shared" si="0"/>
        <v>0</v>
      </c>
      <c r="H6" s="22">
        <f t="shared" si="1"/>
        <v>0</v>
      </c>
      <c r="I6" s="22" t="s">
        <v>22</v>
      </c>
      <c r="L6" s="18"/>
      <c r="M6" s="18"/>
    </row>
    <row r="7" spans="1:13" ht="12" customHeight="1">
      <c r="A7" s="19">
        <f t="shared" si="3"/>
        <v>5</v>
      </c>
      <c r="B7" s="60"/>
      <c r="C7" s="24" t="s">
        <v>23</v>
      </c>
      <c r="D7" s="23" t="s">
        <v>24</v>
      </c>
      <c r="E7" s="22">
        <v>71</v>
      </c>
      <c r="F7" s="17">
        <f t="shared" si="2"/>
        <v>77</v>
      </c>
      <c r="G7" s="22">
        <f t="shared" si="0"/>
        <v>77</v>
      </c>
      <c r="H7" s="22">
        <f t="shared" si="1"/>
        <v>77</v>
      </c>
      <c r="I7" s="22"/>
      <c r="L7" s="18"/>
      <c r="M7" s="18"/>
    </row>
    <row r="8" spans="1:13" ht="12" customHeight="1">
      <c r="A8" s="19">
        <f t="shared" si="3"/>
        <v>6</v>
      </c>
      <c r="B8" s="60"/>
      <c r="C8" s="20" t="s">
        <v>25</v>
      </c>
      <c r="D8" s="23" t="s">
        <v>16</v>
      </c>
      <c r="E8" s="22">
        <v>128</v>
      </c>
      <c r="F8" s="17">
        <f t="shared" si="2"/>
        <v>139</v>
      </c>
      <c r="G8" s="22">
        <f t="shared" si="0"/>
        <v>0</v>
      </c>
      <c r="H8" s="22">
        <f t="shared" si="1"/>
        <v>0</v>
      </c>
      <c r="I8" s="22" t="s">
        <v>22</v>
      </c>
      <c r="L8" s="18"/>
      <c r="M8" s="18"/>
    </row>
    <row r="9" spans="1:13" ht="12" customHeight="1">
      <c r="A9" s="19">
        <f t="shared" si="3"/>
        <v>7</v>
      </c>
      <c r="B9" s="60"/>
      <c r="C9" s="20" t="s">
        <v>26</v>
      </c>
      <c r="D9" s="23" t="s">
        <v>16</v>
      </c>
      <c r="E9" s="22">
        <v>991</v>
      </c>
      <c r="F9" s="17">
        <f t="shared" si="2"/>
        <v>1071</v>
      </c>
      <c r="G9" s="22">
        <f t="shared" si="0"/>
        <v>0</v>
      </c>
      <c r="H9" s="22">
        <f t="shared" si="1"/>
        <v>0</v>
      </c>
      <c r="I9" s="22" t="s">
        <v>22</v>
      </c>
      <c r="L9" s="18"/>
      <c r="M9" s="18"/>
    </row>
    <row r="10" spans="1:13" ht="12" customHeight="1">
      <c r="A10" s="19">
        <f t="shared" si="3"/>
        <v>8</v>
      </c>
      <c r="B10" s="60"/>
      <c r="C10" s="20" t="s">
        <v>27</v>
      </c>
      <c r="D10" s="23" t="s">
        <v>16</v>
      </c>
      <c r="E10" s="22">
        <v>350</v>
      </c>
      <c r="F10" s="17">
        <f t="shared" si="2"/>
        <v>378</v>
      </c>
      <c r="G10" s="22">
        <f t="shared" si="0"/>
        <v>0</v>
      </c>
      <c r="H10" s="22">
        <f t="shared" si="1"/>
        <v>0</v>
      </c>
      <c r="I10" s="22" t="s">
        <v>22</v>
      </c>
      <c r="L10" s="18"/>
      <c r="M10" s="18"/>
    </row>
    <row r="11" spans="1:13" ht="12" customHeight="1">
      <c r="A11" s="19">
        <f t="shared" si="3"/>
        <v>9</v>
      </c>
      <c r="B11" s="56"/>
      <c r="C11" s="20" t="s">
        <v>28</v>
      </c>
      <c r="D11" s="23" t="s">
        <v>16</v>
      </c>
      <c r="E11" s="22">
        <v>137</v>
      </c>
      <c r="F11" s="17">
        <f t="shared" si="2"/>
        <v>148</v>
      </c>
      <c r="G11" s="22">
        <f t="shared" si="0"/>
        <v>0</v>
      </c>
      <c r="H11" s="22">
        <f t="shared" si="1"/>
        <v>0</v>
      </c>
      <c r="I11" s="22" t="s">
        <v>22</v>
      </c>
      <c r="L11" s="18"/>
      <c r="M11" s="18"/>
    </row>
    <row r="12" spans="1:13" ht="12" customHeight="1">
      <c r="A12" s="19">
        <f t="shared" si="3"/>
        <v>10</v>
      </c>
      <c r="B12" s="64" t="s">
        <v>29</v>
      </c>
      <c r="C12" s="20" t="s">
        <v>30</v>
      </c>
      <c r="D12" s="21" t="s">
        <v>31</v>
      </c>
      <c r="E12" s="22">
        <v>179</v>
      </c>
      <c r="F12" s="17">
        <f t="shared" si="2"/>
        <v>194</v>
      </c>
      <c r="G12" s="22">
        <f t="shared" si="0"/>
        <v>388</v>
      </c>
      <c r="H12" s="22">
        <f t="shared" si="1"/>
        <v>388</v>
      </c>
      <c r="I12" s="22"/>
      <c r="L12" s="18"/>
      <c r="M12" s="18"/>
    </row>
    <row r="13" spans="1:13" ht="12" customHeight="1">
      <c r="A13" s="19">
        <f t="shared" si="3"/>
        <v>11</v>
      </c>
      <c r="B13" s="65"/>
      <c r="C13" s="24" t="s">
        <v>32</v>
      </c>
      <c r="D13" s="21" t="s">
        <v>24</v>
      </c>
      <c r="E13" s="22">
        <v>129</v>
      </c>
      <c r="F13" s="17">
        <f t="shared" si="2"/>
        <v>140</v>
      </c>
      <c r="G13" s="22">
        <f t="shared" si="0"/>
        <v>140</v>
      </c>
      <c r="H13" s="22">
        <f t="shared" si="1"/>
        <v>140</v>
      </c>
      <c r="I13" s="22"/>
      <c r="L13" s="18"/>
      <c r="M13" s="18"/>
    </row>
    <row r="14" spans="1:13" ht="12" customHeight="1">
      <c r="A14" s="19">
        <f t="shared" si="3"/>
        <v>12</v>
      </c>
      <c r="B14" s="65"/>
      <c r="C14" s="24" t="s">
        <v>33</v>
      </c>
      <c r="D14" s="23" t="s">
        <v>24</v>
      </c>
      <c r="E14" s="22">
        <v>468</v>
      </c>
      <c r="F14" s="17">
        <f t="shared" si="2"/>
        <v>506</v>
      </c>
      <c r="G14" s="22">
        <f t="shared" si="0"/>
        <v>506</v>
      </c>
      <c r="H14" s="22">
        <f t="shared" si="1"/>
        <v>506</v>
      </c>
      <c r="I14" s="22"/>
      <c r="J14" s="1" t="s">
        <v>34</v>
      </c>
      <c r="L14" s="18"/>
      <c r="M14" s="18"/>
    </row>
    <row r="15" spans="1:13" ht="12" customHeight="1">
      <c r="A15" s="19">
        <f t="shared" si="3"/>
        <v>13</v>
      </c>
      <c r="B15" s="65"/>
      <c r="C15" s="20" t="s">
        <v>35</v>
      </c>
      <c r="D15" s="21" t="s">
        <v>2</v>
      </c>
      <c r="E15" s="22">
        <v>29</v>
      </c>
      <c r="F15" s="17">
        <f t="shared" si="2"/>
        <v>32</v>
      </c>
      <c r="G15" s="22">
        <f t="shared" si="0"/>
        <v>128</v>
      </c>
      <c r="H15" s="22">
        <f t="shared" si="1"/>
        <v>128</v>
      </c>
      <c r="I15" s="22"/>
      <c r="L15" s="18"/>
      <c r="M15" s="18"/>
    </row>
    <row r="16" spans="1:13" ht="12" customHeight="1">
      <c r="A16" s="19">
        <f t="shared" si="3"/>
        <v>14</v>
      </c>
      <c r="B16" s="64" t="s">
        <v>36</v>
      </c>
      <c r="C16" s="24" t="s">
        <v>37</v>
      </c>
      <c r="D16" s="21" t="s">
        <v>24</v>
      </c>
      <c r="E16" s="22">
        <v>598</v>
      </c>
      <c r="F16" s="17">
        <f t="shared" si="2"/>
        <v>646</v>
      </c>
      <c r="G16" s="22">
        <f t="shared" si="0"/>
        <v>646</v>
      </c>
      <c r="H16" s="22">
        <f t="shared" si="1"/>
        <v>646</v>
      </c>
      <c r="I16" s="22"/>
      <c r="L16" s="18"/>
      <c r="M16" s="18"/>
    </row>
    <row r="17" spans="1:13" ht="12" customHeight="1">
      <c r="A17" s="19">
        <f t="shared" si="3"/>
        <v>15</v>
      </c>
      <c r="B17" s="65"/>
      <c r="C17" s="25" t="s">
        <v>38</v>
      </c>
      <c r="D17" s="26" t="s">
        <v>2</v>
      </c>
      <c r="E17" s="22">
        <v>44</v>
      </c>
      <c r="F17" s="17">
        <f t="shared" si="2"/>
        <v>48</v>
      </c>
      <c r="G17" s="22">
        <f t="shared" si="0"/>
        <v>192</v>
      </c>
      <c r="H17" s="22">
        <f t="shared" si="1"/>
        <v>192</v>
      </c>
      <c r="I17" s="22" t="s">
        <v>39</v>
      </c>
      <c r="L17" s="18"/>
      <c r="M17" s="18"/>
    </row>
    <row r="18" spans="1:13" ht="12" customHeight="1">
      <c r="A18" s="19">
        <f t="shared" si="3"/>
        <v>16</v>
      </c>
      <c r="B18" s="65"/>
      <c r="C18" s="24" t="s">
        <v>40</v>
      </c>
      <c r="D18" s="27" t="s">
        <v>24</v>
      </c>
      <c r="E18" s="22">
        <v>759</v>
      </c>
      <c r="F18" s="17">
        <f t="shared" si="2"/>
        <v>820</v>
      </c>
      <c r="G18" s="22">
        <f t="shared" si="0"/>
        <v>820</v>
      </c>
      <c r="H18" s="22">
        <f t="shared" si="1"/>
        <v>820</v>
      </c>
      <c r="I18" s="22"/>
      <c r="L18" s="18"/>
      <c r="M18" s="18"/>
    </row>
    <row r="19" spans="1:13" ht="12" customHeight="1">
      <c r="A19" s="19">
        <f t="shared" si="3"/>
        <v>17</v>
      </c>
      <c r="B19" s="64" t="s">
        <v>41</v>
      </c>
      <c r="C19" s="20" t="s">
        <v>42</v>
      </c>
      <c r="D19" s="21" t="s">
        <v>43</v>
      </c>
      <c r="E19" s="22">
        <v>151</v>
      </c>
      <c r="F19" s="17">
        <f t="shared" si="2"/>
        <v>164</v>
      </c>
      <c r="G19" s="22">
        <f t="shared" si="0"/>
        <v>1148</v>
      </c>
      <c r="H19" s="22">
        <f t="shared" si="1"/>
        <v>1148</v>
      </c>
      <c r="I19" s="22"/>
      <c r="L19" s="18"/>
      <c r="M19" s="18"/>
    </row>
    <row r="20" spans="1:13" ht="12" customHeight="1">
      <c r="A20" s="19">
        <f t="shared" si="3"/>
        <v>18</v>
      </c>
      <c r="B20" s="65"/>
      <c r="C20" s="20" t="s">
        <v>44</v>
      </c>
      <c r="D20" s="21" t="s">
        <v>24</v>
      </c>
      <c r="E20" s="22">
        <v>29</v>
      </c>
      <c r="F20" s="17">
        <f t="shared" si="2"/>
        <v>32</v>
      </c>
      <c r="G20" s="22">
        <f t="shared" si="0"/>
        <v>32</v>
      </c>
      <c r="H20" s="22">
        <f t="shared" si="1"/>
        <v>32</v>
      </c>
      <c r="I20" s="22"/>
      <c r="L20" s="18"/>
      <c r="M20" s="18"/>
    </row>
    <row r="21" spans="1:13" ht="12" customHeight="1">
      <c r="A21" s="19">
        <f t="shared" si="3"/>
        <v>19</v>
      </c>
      <c r="B21" s="65"/>
      <c r="C21" s="20" t="s">
        <v>45</v>
      </c>
      <c r="D21" s="23" t="s">
        <v>24</v>
      </c>
      <c r="E21" s="22">
        <v>82</v>
      </c>
      <c r="F21" s="17">
        <f t="shared" si="2"/>
        <v>89</v>
      </c>
      <c r="G21" s="22">
        <f t="shared" si="0"/>
        <v>89</v>
      </c>
      <c r="H21" s="22">
        <f t="shared" si="1"/>
        <v>89</v>
      </c>
      <c r="I21" s="22"/>
      <c r="L21" s="18"/>
      <c r="M21" s="18"/>
    </row>
    <row r="22" spans="1:13" ht="12" customHeight="1">
      <c r="A22" s="19">
        <f t="shared" si="3"/>
        <v>20</v>
      </c>
      <c r="B22" s="65"/>
      <c r="C22" s="20" t="s">
        <v>46</v>
      </c>
      <c r="D22" s="21" t="s">
        <v>24</v>
      </c>
      <c r="E22" s="22">
        <v>60</v>
      </c>
      <c r="F22" s="17">
        <f t="shared" si="2"/>
        <v>65</v>
      </c>
      <c r="G22" s="22">
        <f t="shared" si="0"/>
        <v>65</v>
      </c>
      <c r="H22" s="22">
        <f t="shared" si="1"/>
        <v>65</v>
      </c>
      <c r="I22" s="22"/>
      <c r="L22" s="18"/>
      <c r="M22" s="18"/>
    </row>
    <row r="23" spans="1:13" ht="12" customHeight="1">
      <c r="A23" s="19">
        <f t="shared" si="3"/>
        <v>21</v>
      </c>
      <c r="B23" s="65"/>
      <c r="C23" s="20" t="s">
        <v>47</v>
      </c>
      <c r="D23" s="21" t="s">
        <v>24</v>
      </c>
      <c r="E23" s="22">
        <v>98</v>
      </c>
      <c r="F23" s="17">
        <f t="shared" si="2"/>
        <v>106</v>
      </c>
      <c r="G23" s="22">
        <f t="shared" si="0"/>
        <v>106</v>
      </c>
      <c r="H23" s="22">
        <f t="shared" si="1"/>
        <v>106</v>
      </c>
      <c r="I23" s="22"/>
      <c r="L23" s="18"/>
      <c r="M23" s="18"/>
    </row>
    <row r="24" spans="1:13" ht="12" customHeight="1">
      <c r="A24" s="19">
        <f t="shared" si="3"/>
        <v>22</v>
      </c>
      <c r="B24" s="65"/>
      <c r="C24" s="20" t="s">
        <v>48</v>
      </c>
      <c r="D24" s="21" t="s">
        <v>24</v>
      </c>
      <c r="E24" s="22">
        <v>198</v>
      </c>
      <c r="F24" s="17">
        <f t="shared" si="2"/>
        <v>214</v>
      </c>
      <c r="G24" s="22">
        <f t="shared" si="0"/>
        <v>214</v>
      </c>
      <c r="H24" s="22">
        <f t="shared" si="1"/>
        <v>214</v>
      </c>
      <c r="I24" s="22"/>
      <c r="L24" s="18"/>
      <c r="M24" s="18"/>
    </row>
    <row r="25" spans="1:13" ht="12" customHeight="1">
      <c r="A25" s="19">
        <f t="shared" si="3"/>
        <v>23</v>
      </c>
      <c r="B25" s="65"/>
      <c r="C25" s="20" t="s">
        <v>49</v>
      </c>
      <c r="D25" s="21" t="s">
        <v>24</v>
      </c>
      <c r="E25" s="22">
        <v>198</v>
      </c>
      <c r="F25" s="17">
        <f t="shared" si="2"/>
        <v>214</v>
      </c>
      <c r="G25" s="22">
        <f t="shared" si="0"/>
        <v>214</v>
      </c>
      <c r="H25" s="22">
        <f t="shared" si="1"/>
        <v>214</v>
      </c>
      <c r="I25" s="22"/>
      <c r="L25" s="18"/>
      <c r="M25" s="18"/>
    </row>
    <row r="26" spans="1:13" ht="12" customHeight="1">
      <c r="A26" s="19">
        <f t="shared" si="3"/>
        <v>24</v>
      </c>
      <c r="B26" s="65"/>
      <c r="C26" s="20" t="s">
        <v>50</v>
      </c>
      <c r="D26" s="21" t="s">
        <v>24</v>
      </c>
      <c r="E26" s="22">
        <v>166</v>
      </c>
      <c r="F26" s="17">
        <f t="shared" si="2"/>
        <v>180</v>
      </c>
      <c r="G26" s="22">
        <f t="shared" si="0"/>
        <v>180</v>
      </c>
      <c r="H26" s="22">
        <f t="shared" si="1"/>
        <v>180</v>
      </c>
      <c r="I26" s="22"/>
      <c r="L26" s="18"/>
      <c r="M26" s="18"/>
    </row>
    <row r="27" spans="1:13" ht="12" customHeight="1">
      <c r="A27" s="19">
        <f t="shared" si="3"/>
        <v>25</v>
      </c>
      <c r="B27" s="65"/>
      <c r="C27" s="20" t="s">
        <v>51</v>
      </c>
      <c r="D27" s="21" t="s">
        <v>24</v>
      </c>
      <c r="E27" s="22">
        <v>398</v>
      </c>
      <c r="F27" s="17">
        <f t="shared" si="2"/>
        <v>430</v>
      </c>
      <c r="G27" s="22">
        <f t="shared" si="0"/>
        <v>430</v>
      </c>
      <c r="H27" s="22">
        <f t="shared" si="1"/>
        <v>430</v>
      </c>
      <c r="I27" s="22"/>
      <c r="L27" s="18"/>
      <c r="M27" s="18"/>
    </row>
    <row r="28" spans="1:13" ht="12" customHeight="1">
      <c r="A28" s="19">
        <f t="shared" si="3"/>
        <v>26</v>
      </c>
      <c r="B28" s="65"/>
      <c r="C28" s="20" t="s">
        <v>52</v>
      </c>
      <c r="D28" s="21" t="s">
        <v>24</v>
      </c>
      <c r="E28" s="22">
        <v>620</v>
      </c>
      <c r="F28" s="17">
        <f t="shared" si="2"/>
        <v>670</v>
      </c>
      <c r="G28" s="22">
        <f t="shared" si="0"/>
        <v>670</v>
      </c>
      <c r="H28" s="22">
        <f t="shared" si="1"/>
        <v>670</v>
      </c>
      <c r="I28" s="22"/>
      <c r="L28" s="18"/>
      <c r="M28" s="18"/>
    </row>
    <row r="29" spans="1:13" ht="12" customHeight="1">
      <c r="A29" s="19">
        <f t="shared" si="3"/>
        <v>27</v>
      </c>
      <c r="B29" s="65"/>
      <c r="C29" s="25" t="s">
        <v>53</v>
      </c>
      <c r="D29" s="21" t="s">
        <v>24</v>
      </c>
      <c r="E29" s="22">
        <v>239</v>
      </c>
      <c r="F29" s="17">
        <f t="shared" si="2"/>
        <v>259</v>
      </c>
      <c r="G29" s="22">
        <f t="shared" si="0"/>
        <v>259</v>
      </c>
      <c r="H29" s="22">
        <f t="shared" si="1"/>
        <v>259</v>
      </c>
      <c r="I29" s="22"/>
      <c r="J29" s="28" t="s">
        <v>54</v>
      </c>
      <c r="L29" s="18"/>
      <c r="M29" s="18"/>
    </row>
    <row r="30" spans="1:13" ht="12" customHeight="1">
      <c r="A30" s="19">
        <f t="shared" si="3"/>
        <v>28</v>
      </c>
      <c r="B30" s="65"/>
      <c r="C30" s="25" t="s">
        <v>55</v>
      </c>
      <c r="D30" s="21" t="s">
        <v>24</v>
      </c>
      <c r="E30" s="22">
        <v>239</v>
      </c>
      <c r="F30" s="17">
        <f t="shared" si="2"/>
        <v>259</v>
      </c>
      <c r="G30" s="22">
        <f t="shared" si="0"/>
        <v>259</v>
      </c>
      <c r="H30" s="22">
        <f t="shared" si="1"/>
        <v>259</v>
      </c>
      <c r="I30" s="22"/>
      <c r="J30" s="28" t="s">
        <v>54</v>
      </c>
      <c r="L30" s="18"/>
      <c r="M30" s="18"/>
    </row>
    <row r="31" spans="1:13" ht="12" customHeight="1">
      <c r="A31" s="19">
        <f t="shared" si="3"/>
        <v>29</v>
      </c>
      <c r="B31" s="65"/>
      <c r="C31" s="25" t="s">
        <v>56</v>
      </c>
      <c r="D31" s="21" t="s">
        <v>24</v>
      </c>
      <c r="E31" s="22">
        <v>85</v>
      </c>
      <c r="F31" s="17">
        <f t="shared" si="2"/>
        <v>92</v>
      </c>
      <c r="G31" s="22">
        <f t="shared" si="0"/>
        <v>92</v>
      </c>
      <c r="H31" s="22">
        <f t="shared" si="1"/>
        <v>92</v>
      </c>
      <c r="I31" s="22"/>
      <c r="L31" s="18"/>
      <c r="M31" s="18"/>
    </row>
    <row r="32" spans="1:13" ht="12" customHeight="1">
      <c r="A32" s="19">
        <f t="shared" si="3"/>
        <v>30</v>
      </c>
      <c r="B32" s="65"/>
      <c r="C32" s="24" t="s">
        <v>57</v>
      </c>
      <c r="D32" s="21" t="s">
        <v>24</v>
      </c>
      <c r="E32" s="22">
        <v>305</v>
      </c>
      <c r="F32" s="17">
        <f t="shared" si="2"/>
        <v>330</v>
      </c>
      <c r="G32" s="22">
        <f t="shared" si="0"/>
        <v>330</v>
      </c>
      <c r="H32" s="22">
        <f t="shared" si="1"/>
        <v>330</v>
      </c>
      <c r="I32" s="22"/>
      <c r="J32" s="28" t="s">
        <v>54</v>
      </c>
      <c r="L32" s="18"/>
      <c r="M32" s="18"/>
    </row>
    <row r="33" spans="1:13" ht="12" customHeight="1">
      <c r="A33" s="19">
        <f t="shared" si="3"/>
        <v>31</v>
      </c>
      <c r="B33" s="48" t="s">
        <v>58</v>
      </c>
      <c r="C33" s="20" t="s">
        <v>59</v>
      </c>
      <c r="D33" s="21" t="s">
        <v>60</v>
      </c>
      <c r="E33" s="22">
        <v>112</v>
      </c>
      <c r="F33" s="17">
        <f>ROUNDUP(E33*1.1,0)</f>
        <v>124</v>
      </c>
      <c r="G33" s="22">
        <f t="shared" si="0"/>
        <v>1240</v>
      </c>
      <c r="H33" s="22">
        <f t="shared" si="1"/>
        <v>1240</v>
      </c>
      <c r="I33" s="22" t="s">
        <v>61</v>
      </c>
      <c r="J33" s="30" t="s">
        <v>62</v>
      </c>
      <c r="L33" s="18"/>
      <c r="M33" s="18"/>
    </row>
    <row r="34" spans="1:13" ht="12" customHeight="1">
      <c r="A34" s="19">
        <f t="shared" si="3"/>
        <v>32</v>
      </c>
      <c r="B34" s="49"/>
      <c r="C34" s="24" t="s">
        <v>63</v>
      </c>
      <c r="D34" s="23" t="s">
        <v>24</v>
      </c>
      <c r="E34" s="22">
        <v>344</v>
      </c>
      <c r="F34" s="17">
        <f t="shared" si="2"/>
        <v>372</v>
      </c>
      <c r="G34" s="22">
        <f t="shared" si="0"/>
        <v>372</v>
      </c>
      <c r="H34" s="22">
        <f t="shared" si="1"/>
        <v>372</v>
      </c>
      <c r="I34" s="22"/>
      <c r="L34" s="18"/>
      <c r="M34" s="18"/>
    </row>
    <row r="35" spans="1:13" ht="12" customHeight="1">
      <c r="A35" s="19">
        <f t="shared" si="3"/>
        <v>33</v>
      </c>
      <c r="B35" s="50"/>
      <c r="C35" s="24" t="s">
        <v>64</v>
      </c>
      <c r="D35" s="23" t="s">
        <v>24</v>
      </c>
      <c r="E35" s="22">
        <v>221</v>
      </c>
      <c r="F35" s="17">
        <f t="shared" si="2"/>
        <v>239</v>
      </c>
      <c r="G35" s="22">
        <f t="shared" si="0"/>
        <v>239</v>
      </c>
      <c r="H35" s="22">
        <f t="shared" si="1"/>
        <v>239</v>
      </c>
      <c r="I35" s="22"/>
      <c r="L35" s="18"/>
      <c r="M35" s="18"/>
    </row>
    <row r="36" spans="1:13" ht="12" customHeight="1">
      <c r="A36" s="19">
        <f t="shared" si="3"/>
        <v>34</v>
      </c>
      <c r="B36" s="29" t="s">
        <v>65</v>
      </c>
      <c r="C36" s="20" t="s">
        <v>66</v>
      </c>
      <c r="D36" s="21" t="s">
        <v>60</v>
      </c>
      <c r="E36" s="22">
        <v>133</v>
      </c>
      <c r="F36" s="17">
        <f>ROUNDUP(E36*1.1,0)</f>
        <v>147</v>
      </c>
      <c r="G36" s="22">
        <f t="shared" si="0"/>
        <v>1470</v>
      </c>
      <c r="H36" s="22">
        <f t="shared" si="1"/>
        <v>1470</v>
      </c>
      <c r="I36" s="22" t="s">
        <v>61</v>
      </c>
      <c r="L36" s="18"/>
      <c r="M36" s="18"/>
    </row>
    <row r="37" spans="1:13" ht="12" customHeight="1">
      <c r="A37" s="19">
        <f t="shared" si="3"/>
        <v>35</v>
      </c>
      <c r="B37" s="55" t="s">
        <v>67</v>
      </c>
      <c r="C37" s="20" t="s">
        <v>68</v>
      </c>
      <c r="D37" s="27" t="s">
        <v>16</v>
      </c>
      <c r="E37" s="22">
        <v>342</v>
      </c>
      <c r="F37" s="17">
        <f t="shared" si="2"/>
        <v>370</v>
      </c>
      <c r="G37" s="22">
        <f t="shared" si="0"/>
        <v>0</v>
      </c>
      <c r="H37" s="22">
        <f t="shared" si="1"/>
        <v>0</v>
      </c>
      <c r="I37" s="22" t="s">
        <v>69</v>
      </c>
      <c r="L37" s="18"/>
      <c r="M37" s="18"/>
    </row>
    <row r="38" spans="1:13" ht="12" customHeight="1">
      <c r="A38" s="19">
        <f t="shared" si="3"/>
        <v>36</v>
      </c>
      <c r="B38" s="56"/>
      <c r="C38" s="20" t="s">
        <v>70</v>
      </c>
      <c r="D38" s="27" t="s">
        <v>16</v>
      </c>
      <c r="E38" s="22">
        <v>268</v>
      </c>
      <c r="F38" s="17">
        <f t="shared" si="2"/>
        <v>290</v>
      </c>
      <c r="G38" s="22">
        <f t="shared" si="0"/>
        <v>0</v>
      </c>
      <c r="H38" s="22">
        <f t="shared" si="1"/>
        <v>0</v>
      </c>
      <c r="I38" s="22" t="s">
        <v>69</v>
      </c>
      <c r="L38" s="18"/>
      <c r="M38" s="18"/>
    </row>
    <row r="39" spans="1:13" ht="12" customHeight="1">
      <c r="A39" s="19">
        <f t="shared" si="3"/>
        <v>37</v>
      </c>
      <c r="B39" s="48" t="s">
        <v>71</v>
      </c>
      <c r="C39" s="20" t="s">
        <v>72</v>
      </c>
      <c r="D39" s="31" t="s">
        <v>31</v>
      </c>
      <c r="E39" s="22">
        <v>99</v>
      </c>
      <c r="F39" s="17">
        <f t="shared" si="2"/>
        <v>107</v>
      </c>
      <c r="G39" s="22">
        <f t="shared" si="0"/>
        <v>214</v>
      </c>
      <c r="H39" s="22">
        <f t="shared" si="1"/>
        <v>214</v>
      </c>
      <c r="I39" s="22"/>
      <c r="L39" s="18"/>
      <c r="M39" s="18"/>
    </row>
    <row r="40" spans="1:13" ht="12" customHeight="1">
      <c r="A40" s="19">
        <f t="shared" si="3"/>
        <v>38</v>
      </c>
      <c r="B40" s="49"/>
      <c r="C40" s="20" t="s">
        <v>73</v>
      </c>
      <c r="D40" s="21" t="s">
        <v>31</v>
      </c>
      <c r="E40" s="22">
        <v>149</v>
      </c>
      <c r="F40" s="17">
        <f t="shared" si="2"/>
        <v>161</v>
      </c>
      <c r="G40" s="22">
        <f t="shared" si="0"/>
        <v>322</v>
      </c>
      <c r="H40" s="22">
        <f t="shared" si="1"/>
        <v>322</v>
      </c>
      <c r="I40" s="22"/>
      <c r="L40" s="18"/>
      <c r="M40" s="18"/>
    </row>
    <row r="41" spans="1:13" ht="12" customHeight="1">
      <c r="A41" s="19">
        <f t="shared" si="3"/>
        <v>39</v>
      </c>
      <c r="B41" s="49"/>
      <c r="C41" s="20" t="s">
        <v>45</v>
      </c>
      <c r="D41" s="21" t="s">
        <v>24</v>
      </c>
      <c r="E41" s="22">
        <v>82</v>
      </c>
      <c r="F41" s="17">
        <f t="shared" si="2"/>
        <v>89</v>
      </c>
      <c r="G41" s="22">
        <f t="shared" si="0"/>
        <v>89</v>
      </c>
      <c r="H41" s="22">
        <f t="shared" si="1"/>
        <v>89</v>
      </c>
      <c r="I41" s="22"/>
      <c r="L41" s="18"/>
      <c r="M41" s="18"/>
    </row>
    <row r="42" spans="1:13" ht="12" customHeight="1">
      <c r="A42" s="19">
        <f t="shared" si="3"/>
        <v>40</v>
      </c>
      <c r="B42" s="49"/>
      <c r="C42" s="24" t="s">
        <v>74</v>
      </c>
      <c r="D42" s="21" t="s">
        <v>24</v>
      </c>
      <c r="E42" s="22">
        <v>258</v>
      </c>
      <c r="F42" s="17">
        <f t="shared" si="2"/>
        <v>279</v>
      </c>
      <c r="G42" s="22">
        <f t="shared" si="0"/>
        <v>279</v>
      </c>
      <c r="H42" s="22">
        <f t="shared" si="1"/>
        <v>279</v>
      </c>
      <c r="I42" s="22"/>
      <c r="L42" s="18"/>
      <c r="M42" s="18"/>
    </row>
    <row r="43" spans="1:13" ht="12" customHeight="1">
      <c r="A43" s="19">
        <f t="shared" si="3"/>
        <v>41</v>
      </c>
      <c r="B43" s="49"/>
      <c r="C43" s="24" t="s">
        <v>75</v>
      </c>
      <c r="D43" s="21" t="s">
        <v>24</v>
      </c>
      <c r="E43" s="22">
        <v>210</v>
      </c>
      <c r="F43" s="17">
        <f t="shared" si="2"/>
        <v>227</v>
      </c>
      <c r="G43" s="22">
        <f t="shared" si="0"/>
        <v>227</v>
      </c>
      <c r="H43" s="22">
        <f t="shared" si="1"/>
        <v>227</v>
      </c>
      <c r="I43" s="22"/>
      <c r="L43" s="18"/>
      <c r="M43" s="18"/>
    </row>
    <row r="44" spans="1:13" ht="12" customHeight="1">
      <c r="A44" s="19">
        <f t="shared" si="3"/>
        <v>42</v>
      </c>
      <c r="B44" s="49"/>
      <c r="C44" s="24" t="s">
        <v>76</v>
      </c>
      <c r="D44" s="21" t="s">
        <v>24</v>
      </c>
      <c r="E44" s="22">
        <v>210</v>
      </c>
      <c r="F44" s="17">
        <f t="shared" si="2"/>
        <v>227</v>
      </c>
      <c r="G44" s="22">
        <f t="shared" si="0"/>
        <v>227</v>
      </c>
      <c r="H44" s="22">
        <f t="shared" si="1"/>
        <v>227</v>
      </c>
      <c r="I44" s="22"/>
      <c r="L44" s="18"/>
      <c r="M44" s="18"/>
    </row>
    <row r="45" spans="1:13" ht="12" customHeight="1">
      <c r="A45" s="19">
        <f t="shared" si="3"/>
        <v>43</v>
      </c>
      <c r="B45" s="49"/>
      <c r="C45" s="24" t="s">
        <v>77</v>
      </c>
      <c r="D45" s="21" t="s">
        <v>24</v>
      </c>
      <c r="E45" s="22">
        <v>238</v>
      </c>
      <c r="F45" s="17">
        <f t="shared" si="2"/>
        <v>258</v>
      </c>
      <c r="G45" s="22">
        <f t="shared" si="0"/>
        <v>258</v>
      </c>
      <c r="H45" s="22">
        <f t="shared" si="1"/>
        <v>258</v>
      </c>
      <c r="I45" s="22"/>
      <c r="L45" s="18"/>
      <c r="M45" s="18"/>
    </row>
    <row r="46" spans="1:13" ht="12" customHeight="1">
      <c r="A46" s="19">
        <f t="shared" si="3"/>
        <v>44</v>
      </c>
      <c r="B46" s="49"/>
      <c r="C46" s="24" t="s">
        <v>78</v>
      </c>
      <c r="D46" s="21" t="s">
        <v>31</v>
      </c>
      <c r="E46" s="22">
        <v>90</v>
      </c>
      <c r="F46" s="17">
        <f t="shared" si="2"/>
        <v>98</v>
      </c>
      <c r="G46" s="22">
        <f t="shared" si="0"/>
        <v>196</v>
      </c>
      <c r="H46" s="22">
        <f t="shared" si="1"/>
        <v>196</v>
      </c>
      <c r="I46" s="22"/>
      <c r="L46" s="18"/>
      <c r="M46" s="18"/>
    </row>
    <row r="47" spans="1:13" ht="12" customHeight="1">
      <c r="A47" s="19">
        <f t="shared" si="3"/>
        <v>45</v>
      </c>
      <c r="B47" s="49"/>
      <c r="C47" s="24" t="s">
        <v>79</v>
      </c>
      <c r="D47" s="21" t="s">
        <v>24</v>
      </c>
      <c r="E47" s="22">
        <v>554</v>
      </c>
      <c r="F47" s="17">
        <f t="shared" si="2"/>
        <v>599</v>
      </c>
      <c r="G47" s="22">
        <f t="shared" si="0"/>
        <v>599</v>
      </c>
      <c r="H47" s="22">
        <f t="shared" si="1"/>
        <v>599</v>
      </c>
      <c r="I47" s="22"/>
      <c r="J47" s="28" t="s">
        <v>54</v>
      </c>
      <c r="L47" s="18"/>
      <c r="M47" s="18"/>
    </row>
    <row r="48" spans="1:13" ht="12" customHeight="1">
      <c r="A48" s="19">
        <f t="shared" si="3"/>
        <v>46</v>
      </c>
      <c r="B48" s="49"/>
      <c r="C48" s="20" t="s">
        <v>80</v>
      </c>
      <c r="D48" s="21" t="s">
        <v>24</v>
      </c>
      <c r="E48" s="22">
        <v>99</v>
      </c>
      <c r="F48" s="17">
        <f t="shared" si="2"/>
        <v>107</v>
      </c>
      <c r="G48" s="22">
        <f t="shared" si="0"/>
        <v>107</v>
      </c>
      <c r="H48" s="22">
        <f t="shared" si="1"/>
        <v>107</v>
      </c>
      <c r="I48" s="22"/>
      <c r="J48" s="28" t="s">
        <v>54</v>
      </c>
      <c r="L48" s="18"/>
      <c r="M48" s="18"/>
    </row>
    <row r="49" spans="1:13" ht="12" customHeight="1">
      <c r="A49" s="19">
        <f t="shared" si="3"/>
        <v>47</v>
      </c>
      <c r="B49" s="49"/>
      <c r="C49" s="24" t="s">
        <v>81</v>
      </c>
      <c r="D49" s="21" t="s">
        <v>24</v>
      </c>
      <c r="E49" s="22">
        <v>92</v>
      </c>
      <c r="F49" s="17">
        <f t="shared" si="2"/>
        <v>100</v>
      </c>
      <c r="G49" s="22">
        <f t="shared" si="0"/>
        <v>100</v>
      </c>
      <c r="H49" s="22">
        <f t="shared" si="1"/>
        <v>100</v>
      </c>
      <c r="I49" s="22"/>
      <c r="L49" s="18"/>
      <c r="M49" s="18"/>
    </row>
    <row r="50" spans="1:13" ht="12" customHeight="1">
      <c r="A50" s="19">
        <f t="shared" si="3"/>
        <v>48</v>
      </c>
      <c r="B50" s="49"/>
      <c r="C50" s="24" t="s">
        <v>82</v>
      </c>
      <c r="D50" s="21" t="s">
        <v>24</v>
      </c>
      <c r="E50" s="22">
        <v>812</v>
      </c>
      <c r="F50" s="17">
        <f t="shared" si="2"/>
        <v>877</v>
      </c>
      <c r="G50" s="22">
        <f t="shared" si="0"/>
        <v>877</v>
      </c>
      <c r="H50" s="22">
        <f t="shared" si="1"/>
        <v>877</v>
      </c>
      <c r="I50" s="22"/>
      <c r="L50" s="18"/>
      <c r="M50" s="18"/>
    </row>
    <row r="51" spans="1:13" ht="12" customHeight="1">
      <c r="A51" s="19">
        <f t="shared" si="3"/>
        <v>49</v>
      </c>
      <c r="B51" s="49"/>
      <c r="C51" s="24" t="s">
        <v>83</v>
      </c>
      <c r="D51" s="21" t="s">
        <v>24</v>
      </c>
      <c r="E51" s="22">
        <v>434</v>
      </c>
      <c r="F51" s="17">
        <f t="shared" si="2"/>
        <v>469</v>
      </c>
      <c r="G51" s="22">
        <f t="shared" si="0"/>
        <v>469</v>
      </c>
      <c r="H51" s="22">
        <f>G51</f>
        <v>469</v>
      </c>
      <c r="I51" s="22"/>
      <c r="L51" s="18"/>
      <c r="M51" s="18"/>
    </row>
    <row r="52" spans="1:13" ht="12" customHeight="1">
      <c r="A52" s="19">
        <f t="shared" si="3"/>
        <v>50</v>
      </c>
      <c r="B52" s="49"/>
      <c r="C52" s="24" t="s">
        <v>84</v>
      </c>
      <c r="D52" s="21" t="s">
        <v>24</v>
      </c>
      <c r="E52" s="22">
        <v>533</v>
      </c>
      <c r="F52" s="17">
        <f t="shared" si="2"/>
        <v>576</v>
      </c>
      <c r="G52" s="22">
        <f t="shared" si="0"/>
        <v>576</v>
      </c>
      <c r="H52" s="22">
        <f t="shared" ref="H52" si="4">G52</f>
        <v>576</v>
      </c>
      <c r="I52" s="22"/>
      <c r="L52" s="18"/>
      <c r="M52" s="18"/>
    </row>
    <row r="53" spans="1:13" ht="12" customHeight="1">
      <c r="A53" s="19">
        <f t="shared" si="3"/>
        <v>51</v>
      </c>
      <c r="B53" s="50"/>
      <c r="C53" s="24" t="s">
        <v>85</v>
      </c>
      <c r="D53" s="21" t="s">
        <v>24</v>
      </c>
      <c r="E53" s="22">
        <v>278</v>
      </c>
      <c r="F53" s="17">
        <f t="shared" si="2"/>
        <v>301</v>
      </c>
      <c r="G53" s="22">
        <f t="shared" si="0"/>
        <v>301</v>
      </c>
      <c r="H53" s="22">
        <f t="shared" si="1"/>
        <v>301</v>
      </c>
      <c r="I53" s="22"/>
      <c r="L53" s="18"/>
      <c r="M53" s="18"/>
    </row>
    <row r="54" spans="1:13" ht="12" customHeight="1">
      <c r="A54" s="19">
        <f t="shared" si="3"/>
        <v>52</v>
      </c>
      <c r="B54" s="57" t="s">
        <v>86</v>
      </c>
      <c r="C54" s="20" t="s">
        <v>87</v>
      </c>
      <c r="D54" s="21" t="s">
        <v>16</v>
      </c>
      <c r="E54" s="22">
        <v>300</v>
      </c>
      <c r="F54" s="17">
        <f t="shared" si="2"/>
        <v>324</v>
      </c>
      <c r="G54" s="22">
        <f t="shared" si="0"/>
        <v>0</v>
      </c>
      <c r="H54" s="22">
        <f t="shared" si="1"/>
        <v>0</v>
      </c>
      <c r="I54" s="22" t="s">
        <v>22</v>
      </c>
      <c r="L54" s="18"/>
      <c r="M54" s="18"/>
    </row>
    <row r="55" spans="1:13" ht="12" customHeight="1">
      <c r="A55" s="19">
        <f t="shared" si="3"/>
        <v>53</v>
      </c>
      <c r="B55" s="58"/>
      <c r="C55" s="20" t="s">
        <v>88</v>
      </c>
      <c r="D55" s="21" t="s">
        <v>16</v>
      </c>
      <c r="E55" s="22">
        <v>486</v>
      </c>
      <c r="F55" s="17">
        <f t="shared" si="2"/>
        <v>525</v>
      </c>
      <c r="G55" s="22">
        <f t="shared" si="0"/>
        <v>0</v>
      </c>
      <c r="H55" s="22">
        <f t="shared" si="1"/>
        <v>0</v>
      </c>
      <c r="I55" s="22" t="s">
        <v>22</v>
      </c>
      <c r="L55" s="18"/>
      <c r="M55" s="18"/>
    </row>
    <row r="56" spans="1:13" ht="12" customHeight="1">
      <c r="A56" s="19">
        <f t="shared" si="3"/>
        <v>54</v>
      </c>
      <c r="B56" s="58"/>
      <c r="C56" s="20" t="s">
        <v>89</v>
      </c>
      <c r="D56" s="21" t="s">
        <v>16</v>
      </c>
      <c r="E56" s="22">
        <v>228</v>
      </c>
      <c r="F56" s="17">
        <f t="shared" si="2"/>
        <v>247</v>
      </c>
      <c r="G56" s="22">
        <f t="shared" si="0"/>
        <v>0</v>
      </c>
      <c r="H56" s="22">
        <f t="shared" si="1"/>
        <v>0</v>
      </c>
      <c r="I56" s="22" t="s">
        <v>22</v>
      </c>
      <c r="M56" s="18"/>
    </row>
    <row r="57" spans="1:13" ht="12" customHeight="1">
      <c r="A57" s="19">
        <f t="shared" si="3"/>
        <v>55</v>
      </c>
      <c r="B57" s="58"/>
      <c r="C57" s="20" t="s">
        <v>90</v>
      </c>
      <c r="D57" s="32" t="s">
        <v>16</v>
      </c>
      <c r="E57" s="22">
        <v>277</v>
      </c>
      <c r="F57" s="17">
        <f t="shared" si="2"/>
        <v>300</v>
      </c>
      <c r="G57" s="22">
        <f t="shared" si="0"/>
        <v>0</v>
      </c>
      <c r="H57" s="22">
        <f t="shared" si="1"/>
        <v>0</v>
      </c>
      <c r="I57" s="22" t="s">
        <v>22</v>
      </c>
      <c r="J57" s="1" t="s">
        <v>34</v>
      </c>
      <c r="M57" s="18"/>
    </row>
    <row r="58" spans="1:13" ht="12" customHeight="1">
      <c r="A58" s="19">
        <f t="shared" si="3"/>
        <v>56</v>
      </c>
      <c r="B58" s="58"/>
      <c r="C58" s="20" t="s">
        <v>91</v>
      </c>
      <c r="D58" s="27" t="s">
        <v>16</v>
      </c>
      <c r="E58" s="22">
        <v>265</v>
      </c>
      <c r="F58" s="17">
        <f t="shared" si="2"/>
        <v>287</v>
      </c>
      <c r="G58" s="22">
        <f t="shared" si="0"/>
        <v>0</v>
      </c>
      <c r="H58" s="22">
        <f t="shared" si="1"/>
        <v>0</v>
      </c>
      <c r="I58" s="22" t="s">
        <v>22</v>
      </c>
      <c r="L58" s="18"/>
      <c r="M58" s="18"/>
    </row>
    <row r="59" spans="1:13" ht="12" customHeight="1">
      <c r="A59" s="19">
        <f t="shared" si="3"/>
        <v>57</v>
      </c>
      <c r="B59" s="58"/>
      <c r="C59" s="20" t="s">
        <v>92</v>
      </c>
      <c r="D59" s="27" t="s">
        <v>16</v>
      </c>
      <c r="E59" s="22">
        <v>547</v>
      </c>
      <c r="F59" s="17">
        <f t="shared" si="2"/>
        <v>591</v>
      </c>
      <c r="G59" s="22">
        <f t="shared" si="0"/>
        <v>0</v>
      </c>
      <c r="H59" s="22">
        <f t="shared" si="1"/>
        <v>0</v>
      </c>
      <c r="I59" s="22" t="s">
        <v>19</v>
      </c>
      <c r="K59" s="18"/>
      <c r="L59" s="18"/>
      <c r="M59" s="18"/>
    </row>
    <row r="60" spans="1:13" ht="12" customHeight="1">
      <c r="A60" s="19">
        <f t="shared" si="3"/>
        <v>58</v>
      </c>
      <c r="B60" s="59"/>
      <c r="C60" s="20" t="s">
        <v>93</v>
      </c>
      <c r="D60" s="33" t="s">
        <v>24</v>
      </c>
      <c r="E60" s="22">
        <v>2946</v>
      </c>
      <c r="F60" s="17">
        <f t="shared" si="2"/>
        <v>3182</v>
      </c>
      <c r="G60" s="22">
        <f t="shared" si="0"/>
        <v>3182</v>
      </c>
      <c r="H60" s="22">
        <f t="shared" si="1"/>
        <v>3182</v>
      </c>
      <c r="I60" s="22"/>
      <c r="K60" s="18"/>
      <c r="L60" s="18"/>
      <c r="M60" s="18"/>
    </row>
    <row r="61" spans="1:13" ht="12" customHeight="1">
      <c r="A61" s="19">
        <f t="shared" si="3"/>
        <v>59</v>
      </c>
      <c r="B61" s="48" t="s">
        <v>94</v>
      </c>
      <c r="C61" s="20" t="s">
        <v>95</v>
      </c>
      <c r="D61" s="27" t="s">
        <v>16</v>
      </c>
      <c r="E61" s="22">
        <v>500</v>
      </c>
      <c r="F61" s="17">
        <f t="shared" si="2"/>
        <v>540</v>
      </c>
      <c r="G61" s="22">
        <f t="shared" si="0"/>
        <v>0</v>
      </c>
      <c r="H61" s="22">
        <f t="shared" si="1"/>
        <v>0</v>
      </c>
      <c r="I61" s="22" t="s">
        <v>22</v>
      </c>
      <c r="L61" s="18"/>
      <c r="M61" s="18"/>
    </row>
    <row r="62" spans="1:13" ht="12" customHeight="1">
      <c r="A62" s="19">
        <f t="shared" si="3"/>
        <v>60</v>
      </c>
      <c r="B62" s="49"/>
      <c r="C62" s="20" t="s">
        <v>96</v>
      </c>
      <c r="D62" s="27" t="s">
        <v>16</v>
      </c>
      <c r="E62" s="22">
        <v>420</v>
      </c>
      <c r="F62" s="17">
        <f t="shared" si="2"/>
        <v>454</v>
      </c>
      <c r="G62" s="22">
        <f t="shared" si="0"/>
        <v>0</v>
      </c>
      <c r="H62" s="22">
        <f t="shared" si="1"/>
        <v>0</v>
      </c>
      <c r="I62" s="22" t="s">
        <v>22</v>
      </c>
      <c r="L62" s="18"/>
      <c r="M62" s="18"/>
    </row>
    <row r="63" spans="1:13" ht="12" customHeight="1">
      <c r="A63" s="19">
        <f t="shared" si="3"/>
        <v>61</v>
      </c>
      <c r="B63" s="49"/>
      <c r="C63" s="24" t="s">
        <v>97</v>
      </c>
      <c r="D63" s="27" t="s">
        <v>24</v>
      </c>
      <c r="E63" s="22">
        <v>148</v>
      </c>
      <c r="F63" s="17">
        <f t="shared" si="2"/>
        <v>160</v>
      </c>
      <c r="G63" s="22">
        <f t="shared" si="0"/>
        <v>160</v>
      </c>
      <c r="H63" s="22">
        <f t="shared" si="1"/>
        <v>160</v>
      </c>
      <c r="I63" s="22"/>
      <c r="L63" s="18"/>
      <c r="M63" s="18"/>
    </row>
    <row r="64" spans="1:13" ht="12" customHeight="1">
      <c r="A64" s="19">
        <f t="shared" si="3"/>
        <v>62</v>
      </c>
      <c r="B64" s="49"/>
      <c r="C64" s="20" t="s">
        <v>98</v>
      </c>
      <c r="D64" s="27" t="s">
        <v>16</v>
      </c>
      <c r="E64" s="22">
        <v>333</v>
      </c>
      <c r="F64" s="17">
        <f t="shared" si="2"/>
        <v>360</v>
      </c>
      <c r="G64" s="22">
        <f t="shared" si="0"/>
        <v>0</v>
      </c>
      <c r="H64" s="22">
        <f t="shared" si="1"/>
        <v>0</v>
      </c>
      <c r="I64" s="22" t="s">
        <v>22</v>
      </c>
      <c r="L64" s="18"/>
      <c r="M64" s="18"/>
    </row>
    <row r="65" spans="1:13" ht="12" customHeight="1">
      <c r="A65" s="19">
        <f t="shared" si="3"/>
        <v>63</v>
      </c>
      <c r="B65" s="50"/>
      <c r="C65" s="20" t="s">
        <v>99</v>
      </c>
      <c r="D65" s="27" t="s">
        <v>16</v>
      </c>
      <c r="E65" s="22">
        <v>298</v>
      </c>
      <c r="F65" s="17">
        <f t="shared" si="2"/>
        <v>322</v>
      </c>
      <c r="G65" s="22">
        <f t="shared" si="0"/>
        <v>0</v>
      </c>
      <c r="H65" s="22">
        <f t="shared" si="1"/>
        <v>0</v>
      </c>
      <c r="I65" s="22" t="s">
        <v>22</v>
      </c>
      <c r="L65" s="18"/>
      <c r="M65" s="18"/>
    </row>
    <row r="66" spans="1:13" ht="12" customHeight="1">
      <c r="A66" s="19">
        <f t="shared" si="3"/>
        <v>64</v>
      </c>
      <c r="B66" s="57" t="s">
        <v>100</v>
      </c>
      <c r="C66" s="20" t="s">
        <v>101</v>
      </c>
      <c r="D66" s="23" t="s">
        <v>16</v>
      </c>
      <c r="E66" s="22">
        <v>158</v>
      </c>
      <c r="F66" s="17">
        <f t="shared" si="2"/>
        <v>171</v>
      </c>
      <c r="G66" s="22">
        <f t="shared" si="0"/>
        <v>0</v>
      </c>
      <c r="H66" s="22">
        <v>0</v>
      </c>
      <c r="I66" s="22" t="s">
        <v>102</v>
      </c>
      <c r="L66" s="18"/>
      <c r="M66" s="18"/>
    </row>
    <row r="67" spans="1:13" ht="12" customHeight="1">
      <c r="A67" s="19">
        <f t="shared" si="3"/>
        <v>65</v>
      </c>
      <c r="B67" s="58"/>
      <c r="C67" s="20" t="s">
        <v>103</v>
      </c>
      <c r="D67" s="21" t="s">
        <v>16</v>
      </c>
      <c r="E67" s="22">
        <v>209</v>
      </c>
      <c r="F67" s="17">
        <f t="shared" si="2"/>
        <v>226</v>
      </c>
      <c r="G67" s="22">
        <f t="shared" si="0"/>
        <v>0</v>
      </c>
      <c r="H67" s="22">
        <v>0</v>
      </c>
      <c r="I67" s="22" t="s">
        <v>102</v>
      </c>
      <c r="L67" s="18"/>
      <c r="M67" s="18"/>
    </row>
    <row r="68" spans="1:13" ht="12" customHeight="1">
      <c r="A68" s="19">
        <f t="shared" si="3"/>
        <v>66</v>
      </c>
      <c r="B68" s="58"/>
      <c r="C68" s="20" t="s">
        <v>104</v>
      </c>
      <c r="D68" s="21" t="s">
        <v>16</v>
      </c>
      <c r="E68" s="22">
        <v>223</v>
      </c>
      <c r="F68" s="17">
        <f t="shared" si="2"/>
        <v>241</v>
      </c>
      <c r="G68" s="22">
        <f t="shared" ref="G68:G102" si="5">F68*D68</f>
        <v>0</v>
      </c>
      <c r="H68" s="22">
        <v>0</v>
      </c>
      <c r="I68" s="22" t="s">
        <v>102</v>
      </c>
      <c r="L68" s="18"/>
      <c r="M68" s="18"/>
    </row>
    <row r="69" spans="1:13" ht="12" customHeight="1">
      <c r="A69" s="19">
        <f t="shared" si="3"/>
        <v>67</v>
      </c>
      <c r="B69" s="58"/>
      <c r="C69" s="20" t="s">
        <v>105</v>
      </c>
      <c r="D69" s="34" t="s">
        <v>16</v>
      </c>
      <c r="E69" s="22">
        <v>593</v>
      </c>
      <c r="F69" s="17">
        <f t="shared" ref="F69:F91" si="6">ROUNDUP(E69*1.08,0)</f>
        <v>641</v>
      </c>
      <c r="G69" s="22">
        <f t="shared" si="5"/>
        <v>0</v>
      </c>
      <c r="H69" s="22">
        <v>0</v>
      </c>
      <c r="I69" s="22" t="s">
        <v>102</v>
      </c>
      <c r="L69" s="18"/>
      <c r="M69" s="18"/>
    </row>
    <row r="70" spans="1:13" ht="12" customHeight="1">
      <c r="A70" s="19">
        <f t="shared" si="3"/>
        <v>68</v>
      </c>
      <c r="B70" s="58"/>
      <c r="C70" s="20" t="s">
        <v>106</v>
      </c>
      <c r="D70" s="21" t="s">
        <v>16</v>
      </c>
      <c r="E70" s="22">
        <v>91</v>
      </c>
      <c r="F70" s="17">
        <f t="shared" si="6"/>
        <v>99</v>
      </c>
      <c r="G70" s="22">
        <f t="shared" si="5"/>
        <v>0</v>
      </c>
      <c r="H70" s="22">
        <v>0</v>
      </c>
      <c r="I70" s="22" t="s">
        <v>102</v>
      </c>
      <c r="L70" s="18"/>
      <c r="M70" s="18"/>
    </row>
    <row r="71" spans="1:13" ht="12" customHeight="1">
      <c r="A71" s="19">
        <f t="shared" ref="A71:A103" si="7">ROW()-2</f>
        <v>69</v>
      </c>
      <c r="B71" s="58"/>
      <c r="C71" s="20" t="s">
        <v>107</v>
      </c>
      <c r="D71" s="23" t="s">
        <v>16</v>
      </c>
      <c r="E71" s="22">
        <v>36</v>
      </c>
      <c r="F71" s="17">
        <f t="shared" si="6"/>
        <v>39</v>
      </c>
      <c r="G71" s="22">
        <f t="shared" si="5"/>
        <v>0</v>
      </c>
      <c r="H71" s="22">
        <v>0</v>
      </c>
      <c r="I71" s="22" t="s">
        <v>102</v>
      </c>
      <c r="L71" s="18"/>
      <c r="M71" s="18"/>
    </row>
    <row r="72" spans="1:13" ht="12" customHeight="1">
      <c r="A72" s="19">
        <f t="shared" si="7"/>
        <v>70</v>
      </c>
      <c r="B72" s="58"/>
      <c r="C72" s="20" t="s">
        <v>108</v>
      </c>
      <c r="D72" s="21" t="s">
        <v>16</v>
      </c>
      <c r="E72" s="22">
        <v>91</v>
      </c>
      <c r="F72" s="17">
        <f t="shared" si="6"/>
        <v>99</v>
      </c>
      <c r="G72" s="22">
        <f t="shared" si="5"/>
        <v>0</v>
      </c>
      <c r="H72" s="22">
        <v>0</v>
      </c>
      <c r="I72" s="22" t="s">
        <v>102</v>
      </c>
      <c r="J72" s="1" t="s">
        <v>109</v>
      </c>
      <c r="L72" s="18"/>
      <c r="M72" s="18"/>
    </row>
    <row r="73" spans="1:13" ht="12" customHeight="1">
      <c r="A73" s="19">
        <f t="shared" si="7"/>
        <v>71</v>
      </c>
      <c r="B73" s="58"/>
      <c r="C73" s="20" t="s">
        <v>110</v>
      </c>
      <c r="D73" s="34" t="s">
        <v>16</v>
      </c>
      <c r="E73" s="22">
        <v>467</v>
      </c>
      <c r="F73" s="17">
        <f t="shared" si="6"/>
        <v>505</v>
      </c>
      <c r="G73" s="22">
        <f t="shared" si="5"/>
        <v>0</v>
      </c>
      <c r="H73" s="22">
        <v>0</v>
      </c>
      <c r="I73" s="22" t="s">
        <v>102</v>
      </c>
      <c r="L73" s="18"/>
      <c r="M73" s="18"/>
    </row>
    <row r="74" spans="1:13" ht="12" customHeight="1">
      <c r="A74" s="19">
        <f t="shared" si="7"/>
        <v>72</v>
      </c>
      <c r="B74" s="58"/>
      <c r="C74" s="20" t="s">
        <v>111</v>
      </c>
      <c r="D74" s="35" t="s">
        <v>16</v>
      </c>
      <c r="E74" s="22">
        <v>462</v>
      </c>
      <c r="F74" s="17">
        <f t="shared" si="6"/>
        <v>499</v>
      </c>
      <c r="G74" s="22">
        <f t="shared" si="5"/>
        <v>0</v>
      </c>
      <c r="H74" s="22">
        <v>0</v>
      </c>
      <c r="I74" s="22" t="s">
        <v>102</v>
      </c>
      <c r="K74" s="1" t="s">
        <v>112</v>
      </c>
      <c r="L74" s="18"/>
      <c r="M74" s="18"/>
    </row>
    <row r="75" spans="1:13" ht="12" customHeight="1">
      <c r="A75" s="19">
        <f t="shared" si="7"/>
        <v>73</v>
      </c>
      <c r="B75" s="59"/>
      <c r="C75" s="25" t="s">
        <v>113</v>
      </c>
      <c r="D75" s="23" t="s">
        <v>16</v>
      </c>
      <c r="E75" s="22">
        <v>434</v>
      </c>
      <c r="F75" s="17">
        <f t="shared" si="6"/>
        <v>469</v>
      </c>
      <c r="G75" s="22">
        <f t="shared" si="5"/>
        <v>0</v>
      </c>
      <c r="H75" s="22">
        <f t="shared" ref="H75" si="8">G75</f>
        <v>0</v>
      </c>
      <c r="I75" s="22" t="s">
        <v>114</v>
      </c>
      <c r="L75" s="18"/>
      <c r="M75" s="18"/>
    </row>
    <row r="76" spans="1:13" ht="12" customHeight="1">
      <c r="A76" s="19">
        <f t="shared" si="7"/>
        <v>74</v>
      </c>
      <c r="B76" s="57" t="s">
        <v>115</v>
      </c>
      <c r="C76" s="20" t="s">
        <v>116</v>
      </c>
      <c r="D76" s="21" t="s">
        <v>16</v>
      </c>
      <c r="E76" s="22">
        <v>352</v>
      </c>
      <c r="F76" s="17">
        <f t="shared" si="6"/>
        <v>381</v>
      </c>
      <c r="G76" s="22">
        <f t="shared" si="5"/>
        <v>0</v>
      </c>
      <c r="H76" s="22">
        <v>0</v>
      </c>
      <c r="I76" s="22" t="s">
        <v>102</v>
      </c>
      <c r="L76" s="18"/>
      <c r="M76" s="18"/>
    </row>
    <row r="77" spans="1:13" ht="12" customHeight="1">
      <c r="A77" s="19">
        <f t="shared" si="7"/>
        <v>75</v>
      </c>
      <c r="B77" s="60"/>
      <c r="C77" s="20" t="s">
        <v>44</v>
      </c>
      <c r="D77" s="21" t="s">
        <v>16</v>
      </c>
      <c r="E77" s="22">
        <v>29</v>
      </c>
      <c r="F77" s="17">
        <f t="shared" si="6"/>
        <v>32</v>
      </c>
      <c r="G77" s="22">
        <f t="shared" si="5"/>
        <v>0</v>
      </c>
      <c r="H77" s="22">
        <v>0</v>
      </c>
      <c r="I77" s="22" t="s">
        <v>102</v>
      </c>
      <c r="L77" s="18"/>
      <c r="M77" s="18"/>
    </row>
    <row r="78" spans="1:13" ht="12" customHeight="1">
      <c r="A78" s="19">
        <f t="shared" si="7"/>
        <v>76</v>
      </c>
      <c r="B78" s="60"/>
      <c r="C78" s="20" t="s">
        <v>117</v>
      </c>
      <c r="D78" s="27" t="s">
        <v>16</v>
      </c>
      <c r="E78" s="22">
        <v>1277</v>
      </c>
      <c r="F78" s="17">
        <f t="shared" si="6"/>
        <v>1380</v>
      </c>
      <c r="G78" s="22">
        <f t="shared" si="5"/>
        <v>0</v>
      </c>
      <c r="H78" s="22">
        <v>0</v>
      </c>
      <c r="I78" s="22" t="s">
        <v>102</v>
      </c>
      <c r="L78" s="18"/>
      <c r="M78" s="18"/>
    </row>
    <row r="79" spans="1:13" ht="12" customHeight="1">
      <c r="A79" s="19">
        <f t="shared" si="7"/>
        <v>77</v>
      </c>
      <c r="B79" s="56"/>
      <c r="C79" s="20" t="s">
        <v>118</v>
      </c>
      <c r="D79" s="27" t="s">
        <v>16</v>
      </c>
      <c r="E79" s="22">
        <v>462</v>
      </c>
      <c r="F79" s="17">
        <f t="shared" si="6"/>
        <v>499</v>
      </c>
      <c r="G79" s="22">
        <f t="shared" si="5"/>
        <v>0</v>
      </c>
      <c r="H79" s="22">
        <f t="shared" ref="H79:H102" si="9">G79</f>
        <v>0</v>
      </c>
      <c r="I79" s="22" t="s">
        <v>114</v>
      </c>
      <c r="L79" s="18"/>
      <c r="M79" s="18"/>
    </row>
    <row r="80" spans="1:13" ht="12" customHeight="1">
      <c r="A80" s="19">
        <f t="shared" si="7"/>
        <v>78</v>
      </c>
      <c r="B80" s="48" t="s">
        <v>119</v>
      </c>
      <c r="C80" s="20" t="s">
        <v>120</v>
      </c>
      <c r="D80" s="23" t="s">
        <v>121</v>
      </c>
      <c r="E80" s="22">
        <v>242</v>
      </c>
      <c r="F80" s="17">
        <f t="shared" ref="F80:F86" si="10">ROUNDUP(E80*1.1,0)</f>
        <v>267</v>
      </c>
      <c r="G80" s="22">
        <f t="shared" si="5"/>
        <v>1335</v>
      </c>
      <c r="H80" s="22">
        <f t="shared" si="9"/>
        <v>1335</v>
      </c>
      <c r="I80" s="22"/>
      <c r="L80" s="18"/>
      <c r="M80" s="18"/>
    </row>
    <row r="81" spans="1:13" ht="12" customHeight="1">
      <c r="A81" s="19">
        <f t="shared" si="7"/>
        <v>79</v>
      </c>
      <c r="B81" s="49"/>
      <c r="C81" s="25" t="s">
        <v>122</v>
      </c>
      <c r="D81" s="23" t="s">
        <v>16</v>
      </c>
      <c r="E81" s="22">
        <v>1323</v>
      </c>
      <c r="F81" s="17">
        <f t="shared" si="10"/>
        <v>1456</v>
      </c>
      <c r="G81" s="22">
        <f t="shared" si="5"/>
        <v>0</v>
      </c>
      <c r="H81" s="22">
        <f t="shared" si="9"/>
        <v>0</v>
      </c>
      <c r="I81" s="22" t="s">
        <v>114</v>
      </c>
      <c r="L81" s="18"/>
      <c r="M81" s="18"/>
    </row>
    <row r="82" spans="1:13" ht="12" customHeight="1">
      <c r="A82" s="19">
        <f t="shared" si="7"/>
        <v>80</v>
      </c>
      <c r="B82" s="49"/>
      <c r="C82" s="24" t="s">
        <v>123</v>
      </c>
      <c r="D82" s="23" t="s">
        <v>24</v>
      </c>
      <c r="E82" s="22">
        <v>901</v>
      </c>
      <c r="F82" s="17">
        <f t="shared" si="10"/>
        <v>992</v>
      </c>
      <c r="G82" s="22">
        <f t="shared" si="5"/>
        <v>992</v>
      </c>
      <c r="H82" s="22">
        <f t="shared" si="9"/>
        <v>992</v>
      </c>
      <c r="I82" s="22"/>
      <c r="L82" s="18"/>
      <c r="M82" s="18"/>
    </row>
    <row r="83" spans="1:13" ht="12" customHeight="1">
      <c r="A83" s="19">
        <f t="shared" si="7"/>
        <v>81</v>
      </c>
      <c r="B83" s="49"/>
      <c r="C83" s="20" t="s">
        <v>124</v>
      </c>
      <c r="D83" s="23" t="s">
        <v>16</v>
      </c>
      <c r="E83" s="22">
        <v>738</v>
      </c>
      <c r="F83" s="17">
        <f t="shared" si="10"/>
        <v>812</v>
      </c>
      <c r="G83" s="22">
        <f t="shared" si="5"/>
        <v>0</v>
      </c>
      <c r="H83" s="22">
        <f t="shared" si="9"/>
        <v>0</v>
      </c>
      <c r="I83" s="22" t="s">
        <v>114</v>
      </c>
      <c r="L83" s="18"/>
      <c r="M83" s="18"/>
    </row>
    <row r="84" spans="1:13" ht="12" customHeight="1">
      <c r="A84" s="19">
        <f t="shared" si="7"/>
        <v>82</v>
      </c>
      <c r="B84" s="49"/>
      <c r="C84" s="20" t="s">
        <v>125</v>
      </c>
      <c r="D84" s="23" t="s">
        <v>16</v>
      </c>
      <c r="E84" s="22">
        <v>1099</v>
      </c>
      <c r="F84" s="17">
        <f t="shared" si="10"/>
        <v>1209</v>
      </c>
      <c r="G84" s="22">
        <f t="shared" si="5"/>
        <v>0</v>
      </c>
      <c r="H84" s="22">
        <f t="shared" si="9"/>
        <v>0</v>
      </c>
      <c r="I84" s="22" t="s">
        <v>126</v>
      </c>
      <c r="L84" s="18"/>
      <c r="M84" s="18"/>
    </row>
    <row r="85" spans="1:13" ht="12" customHeight="1">
      <c r="A85" s="19">
        <f t="shared" si="7"/>
        <v>83</v>
      </c>
      <c r="B85" s="49"/>
      <c r="C85" s="20" t="s">
        <v>127</v>
      </c>
      <c r="D85" s="23" t="s">
        <v>16</v>
      </c>
      <c r="E85" s="22">
        <v>1388</v>
      </c>
      <c r="F85" s="17">
        <f t="shared" si="10"/>
        <v>1527</v>
      </c>
      <c r="G85" s="22">
        <f>F85*D85</f>
        <v>0</v>
      </c>
      <c r="H85" s="22">
        <f t="shared" si="9"/>
        <v>0</v>
      </c>
      <c r="I85" s="22" t="s">
        <v>126</v>
      </c>
      <c r="L85" s="18"/>
      <c r="M85" s="18"/>
    </row>
    <row r="86" spans="1:13" ht="12" customHeight="1">
      <c r="A86" s="19">
        <f t="shared" si="7"/>
        <v>84</v>
      </c>
      <c r="B86" s="49"/>
      <c r="C86" s="20" t="s">
        <v>128</v>
      </c>
      <c r="D86" s="23" t="s">
        <v>16</v>
      </c>
      <c r="E86" s="22">
        <v>1350</v>
      </c>
      <c r="F86" s="17">
        <f t="shared" si="10"/>
        <v>1485</v>
      </c>
      <c r="G86" s="22">
        <f t="shared" si="5"/>
        <v>0</v>
      </c>
      <c r="H86" s="22">
        <f t="shared" si="9"/>
        <v>0</v>
      </c>
      <c r="I86" s="22" t="s">
        <v>114</v>
      </c>
      <c r="L86" s="18"/>
      <c r="M86" s="18"/>
    </row>
    <row r="87" spans="1:13" ht="12" customHeight="1">
      <c r="A87" s="19">
        <f t="shared" si="7"/>
        <v>85</v>
      </c>
      <c r="B87" s="49"/>
      <c r="C87" s="20" t="s">
        <v>129</v>
      </c>
      <c r="D87" s="23" t="s">
        <v>121</v>
      </c>
      <c r="E87" s="22">
        <v>65</v>
      </c>
      <c r="F87" s="17">
        <f t="shared" si="6"/>
        <v>71</v>
      </c>
      <c r="G87" s="22">
        <f t="shared" si="5"/>
        <v>355</v>
      </c>
      <c r="H87" s="22">
        <f t="shared" si="9"/>
        <v>355</v>
      </c>
      <c r="I87" s="22"/>
      <c r="L87" s="18"/>
      <c r="M87" s="18"/>
    </row>
    <row r="88" spans="1:13" ht="12" customHeight="1">
      <c r="A88" s="19">
        <f t="shared" si="7"/>
        <v>86</v>
      </c>
      <c r="B88" s="49"/>
      <c r="C88" s="20" t="s">
        <v>130</v>
      </c>
      <c r="D88" s="23" t="s">
        <v>31</v>
      </c>
      <c r="E88" s="22">
        <v>79</v>
      </c>
      <c r="F88" s="17">
        <f t="shared" si="6"/>
        <v>86</v>
      </c>
      <c r="G88" s="22">
        <f t="shared" si="5"/>
        <v>172</v>
      </c>
      <c r="H88" s="22">
        <f t="shared" si="9"/>
        <v>172</v>
      </c>
      <c r="I88" s="22"/>
      <c r="L88" s="18"/>
      <c r="M88" s="18"/>
    </row>
    <row r="89" spans="1:13" ht="12" customHeight="1">
      <c r="A89" s="19">
        <f t="shared" si="7"/>
        <v>87</v>
      </c>
      <c r="B89" s="49"/>
      <c r="C89" s="20" t="s">
        <v>131</v>
      </c>
      <c r="D89" s="23" t="s">
        <v>16</v>
      </c>
      <c r="E89" s="22">
        <v>138</v>
      </c>
      <c r="F89" s="17">
        <f t="shared" si="6"/>
        <v>150</v>
      </c>
      <c r="G89" s="22">
        <f t="shared" si="5"/>
        <v>0</v>
      </c>
      <c r="H89" s="22">
        <f t="shared" si="9"/>
        <v>0</v>
      </c>
      <c r="I89" s="22"/>
      <c r="L89" s="18"/>
      <c r="M89" s="18"/>
    </row>
    <row r="90" spans="1:13" ht="12" customHeight="1">
      <c r="A90" s="19">
        <f t="shared" si="7"/>
        <v>88</v>
      </c>
      <c r="B90" s="49"/>
      <c r="C90" s="20" t="s">
        <v>132</v>
      </c>
      <c r="D90" s="23" t="s">
        <v>16</v>
      </c>
      <c r="E90" s="22">
        <v>79</v>
      </c>
      <c r="F90" s="17">
        <f t="shared" si="6"/>
        <v>86</v>
      </c>
      <c r="G90" s="22">
        <f t="shared" si="5"/>
        <v>0</v>
      </c>
      <c r="H90" s="22">
        <f t="shared" si="9"/>
        <v>0</v>
      </c>
      <c r="I90" s="22"/>
      <c r="L90" s="18"/>
      <c r="M90" s="18"/>
    </row>
    <row r="91" spans="1:13" ht="12" customHeight="1">
      <c r="A91" s="19">
        <f t="shared" si="7"/>
        <v>89</v>
      </c>
      <c r="B91" s="50"/>
      <c r="C91" s="20" t="s">
        <v>133</v>
      </c>
      <c r="D91" s="21" t="s">
        <v>24</v>
      </c>
      <c r="E91" s="22">
        <v>98</v>
      </c>
      <c r="F91" s="17">
        <f t="shared" si="6"/>
        <v>106</v>
      </c>
      <c r="G91" s="22">
        <f t="shared" si="5"/>
        <v>106</v>
      </c>
      <c r="H91" s="22">
        <f t="shared" si="9"/>
        <v>106</v>
      </c>
      <c r="I91" s="22"/>
      <c r="L91" s="18"/>
      <c r="M91" s="18"/>
    </row>
    <row r="92" spans="1:13" ht="12" customHeight="1">
      <c r="A92" s="19">
        <f t="shared" si="7"/>
        <v>90</v>
      </c>
      <c r="B92" s="51" t="s">
        <v>134</v>
      </c>
      <c r="C92" s="20" t="s">
        <v>135</v>
      </c>
      <c r="D92" s="21" t="s">
        <v>16</v>
      </c>
      <c r="E92" s="22">
        <v>100</v>
      </c>
      <c r="F92" s="17">
        <f>ROUNDUP(E92*1.1,0)</f>
        <v>110</v>
      </c>
      <c r="G92" s="22">
        <f t="shared" si="5"/>
        <v>0</v>
      </c>
      <c r="H92" s="22">
        <f t="shared" si="9"/>
        <v>0</v>
      </c>
      <c r="I92" s="22" t="s">
        <v>136</v>
      </c>
      <c r="L92" s="18"/>
      <c r="M92" s="18"/>
    </row>
    <row r="93" spans="1:13" ht="12" customHeight="1">
      <c r="A93" s="19">
        <f t="shared" si="7"/>
        <v>91</v>
      </c>
      <c r="B93" s="51"/>
      <c r="C93" s="20" t="s">
        <v>137</v>
      </c>
      <c r="D93" s="21" t="s">
        <v>16</v>
      </c>
      <c r="E93" s="22">
        <v>100</v>
      </c>
      <c r="F93" s="17">
        <f t="shared" ref="F93:F102" si="11">ROUNDUP(E93*1.1,0)</f>
        <v>110</v>
      </c>
      <c r="G93" s="22">
        <f t="shared" si="5"/>
        <v>0</v>
      </c>
      <c r="H93" s="22">
        <f t="shared" si="9"/>
        <v>0</v>
      </c>
      <c r="I93" s="22" t="s">
        <v>136</v>
      </c>
      <c r="L93" s="18"/>
      <c r="M93" s="18"/>
    </row>
    <row r="94" spans="1:13" ht="12" customHeight="1">
      <c r="A94" s="19">
        <f t="shared" si="7"/>
        <v>92</v>
      </c>
      <c r="B94" s="51"/>
      <c r="C94" s="20" t="s">
        <v>138</v>
      </c>
      <c r="D94" s="21" t="s">
        <v>16</v>
      </c>
      <c r="E94" s="22">
        <v>100</v>
      </c>
      <c r="F94" s="17">
        <f t="shared" si="11"/>
        <v>110</v>
      </c>
      <c r="G94" s="22">
        <f t="shared" si="5"/>
        <v>0</v>
      </c>
      <c r="H94" s="22">
        <f t="shared" si="9"/>
        <v>0</v>
      </c>
      <c r="I94" s="22" t="s">
        <v>136</v>
      </c>
      <c r="L94" s="18"/>
      <c r="M94" s="18"/>
    </row>
    <row r="95" spans="1:13" ht="12" customHeight="1">
      <c r="A95" s="19">
        <f t="shared" si="7"/>
        <v>93</v>
      </c>
      <c r="B95" s="51"/>
      <c r="C95" s="20" t="s">
        <v>139</v>
      </c>
      <c r="D95" s="21" t="s">
        <v>16</v>
      </c>
      <c r="E95" s="22">
        <v>100</v>
      </c>
      <c r="F95" s="17">
        <f t="shared" si="11"/>
        <v>110</v>
      </c>
      <c r="G95" s="22">
        <f t="shared" si="5"/>
        <v>0</v>
      </c>
      <c r="H95" s="22">
        <f t="shared" si="9"/>
        <v>0</v>
      </c>
      <c r="I95" s="22" t="s">
        <v>136</v>
      </c>
      <c r="L95" s="18"/>
      <c r="M95" s="18"/>
    </row>
    <row r="96" spans="1:13" ht="12" customHeight="1">
      <c r="A96" s="19">
        <f t="shared" si="7"/>
        <v>94</v>
      </c>
      <c r="B96" s="51"/>
      <c r="C96" s="20" t="s">
        <v>140</v>
      </c>
      <c r="D96" s="21" t="s">
        <v>24</v>
      </c>
      <c r="E96" s="22">
        <v>100</v>
      </c>
      <c r="F96" s="17">
        <f t="shared" si="11"/>
        <v>110</v>
      </c>
      <c r="G96" s="22">
        <f t="shared" si="5"/>
        <v>110</v>
      </c>
      <c r="H96" s="22">
        <f t="shared" si="9"/>
        <v>110</v>
      </c>
      <c r="I96" s="22"/>
      <c r="L96" s="18"/>
      <c r="M96" s="18"/>
    </row>
    <row r="97" spans="1:13" ht="12" customHeight="1">
      <c r="A97" s="19">
        <f t="shared" si="7"/>
        <v>95</v>
      </c>
      <c r="B97" s="51"/>
      <c r="C97" s="20" t="s">
        <v>141</v>
      </c>
      <c r="D97" s="21" t="s">
        <v>24</v>
      </c>
      <c r="E97" s="22">
        <v>100</v>
      </c>
      <c r="F97" s="17">
        <f t="shared" si="11"/>
        <v>110</v>
      </c>
      <c r="G97" s="22">
        <f t="shared" si="5"/>
        <v>110</v>
      </c>
      <c r="H97" s="22">
        <f t="shared" si="9"/>
        <v>110</v>
      </c>
      <c r="I97" s="22"/>
      <c r="L97" s="18"/>
      <c r="M97" s="18"/>
    </row>
    <row r="98" spans="1:13" ht="12" customHeight="1">
      <c r="A98" s="19">
        <f t="shared" si="7"/>
        <v>96</v>
      </c>
      <c r="B98" s="51"/>
      <c r="C98" s="20" t="s">
        <v>142</v>
      </c>
      <c r="D98" s="21" t="s">
        <v>24</v>
      </c>
      <c r="E98" s="22">
        <v>100</v>
      </c>
      <c r="F98" s="17">
        <f t="shared" si="11"/>
        <v>110</v>
      </c>
      <c r="G98" s="22">
        <f t="shared" si="5"/>
        <v>110</v>
      </c>
      <c r="H98" s="22">
        <f t="shared" si="9"/>
        <v>110</v>
      </c>
      <c r="I98" s="22"/>
      <c r="L98" s="18"/>
      <c r="M98" s="18"/>
    </row>
    <row r="99" spans="1:13" ht="12" customHeight="1">
      <c r="A99" s="19">
        <f t="shared" si="7"/>
        <v>97</v>
      </c>
      <c r="B99" s="51"/>
      <c r="C99" s="20" t="s">
        <v>143</v>
      </c>
      <c r="D99" s="21" t="s">
        <v>24</v>
      </c>
      <c r="E99" s="22">
        <v>100</v>
      </c>
      <c r="F99" s="17">
        <f t="shared" si="11"/>
        <v>110</v>
      </c>
      <c r="G99" s="22">
        <f t="shared" si="5"/>
        <v>110</v>
      </c>
      <c r="H99" s="22">
        <f t="shared" si="9"/>
        <v>110</v>
      </c>
      <c r="I99" s="22"/>
      <c r="L99" s="18"/>
      <c r="M99" s="18"/>
    </row>
    <row r="100" spans="1:13" ht="12" customHeight="1">
      <c r="A100" s="19">
        <f t="shared" si="7"/>
        <v>98</v>
      </c>
      <c r="B100" s="51"/>
      <c r="C100" s="20" t="s">
        <v>144</v>
      </c>
      <c r="D100" s="21" t="s">
        <v>16</v>
      </c>
      <c r="E100" s="22">
        <v>100</v>
      </c>
      <c r="F100" s="17">
        <f t="shared" si="11"/>
        <v>110</v>
      </c>
      <c r="G100" s="22">
        <f t="shared" si="5"/>
        <v>0</v>
      </c>
      <c r="H100" s="37">
        <f t="shared" si="9"/>
        <v>0</v>
      </c>
      <c r="I100" s="22" t="s">
        <v>145</v>
      </c>
      <c r="L100" s="18"/>
      <c r="M100" s="18"/>
    </row>
    <row r="101" spans="1:13" ht="12" customHeight="1">
      <c r="A101" s="19">
        <f t="shared" si="7"/>
        <v>99</v>
      </c>
      <c r="B101" s="51"/>
      <c r="C101" s="20" t="s">
        <v>146</v>
      </c>
      <c r="D101" s="21" t="s">
        <v>16</v>
      </c>
      <c r="E101" s="22">
        <v>100</v>
      </c>
      <c r="F101" s="17">
        <f t="shared" si="11"/>
        <v>110</v>
      </c>
      <c r="G101" s="22">
        <f t="shared" si="5"/>
        <v>0</v>
      </c>
      <c r="H101" s="22">
        <f t="shared" si="9"/>
        <v>0</v>
      </c>
      <c r="I101" s="22" t="s">
        <v>147</v>
      </c>
      <c r="L101" s="18"/>
      <c r="M101" s="18"/>
    </row>
    <row r="102" spans="1:13" ht="12" customHeight="1">
      <c r="A102" s="19">
        <f t="shared" si="7"/>
        <v>100</v>
      </c>
      <c r="B102" s="51"/>
      <c r="C102" s="20" t="s">
        <v>148</v>
      </c>
      <c r="D102" s="21" t="s">
        <v>24</v>
      </c>
      <c r="E102" s="22">
        <v>100</v>
      </c>
      <c r="F102" s="17">
        <f t="shared" si="11"/>
        <v>110</v>
      </c>
      <c r="G102" s="22">
        <f t="shared" si="5"/>
        <v>110</v>
      </c>
      <c r="H102" s="37">
        <f t="shared" si="9"/>
        <v>110</v>
      </c>
      <c r="I102" s="22"/>
      <c r="L102" s="18"/>
      <c r="M102" s="18"/>
    </row>
    <row r="103" spans="1:13" ht="12" customHeight="1" thickBot="1">
      <c r="A103" s="19">
        <f t="shared" si="7"/>
        <v>101</v>
      </c>
      <c r="B103" s="36" t="s">
        <v>149</v>
      </c>
      <c r="C103" s="20" t="s">
        <v>150</v>
      </c>
      <c r="D103" s="21"/>
      <c r="E103" s="22"/>
      <c r="F103" s="17"/>
      <c r="G103" s="22"/>
      <c r="H103" s="37">
        <f>-410</f>
        <v>-410</v>
      </c>
      <c r="I103" s="22"/>
      <c r="L103" s="18"/>
      <c r="M103" s="18"/>
    </row>
    <row r="104" spans="1:13" ht="12" customHeight="1" thickTop="1" thickBot="1">
      <c r="A104" s="38"/>
      <c r="B104" s="52" t="s">
        <v>151</v>
      </c>
      <c r="C104" s="53"/>
      <c r="D104" s="54"/>
      <c r="E104" s="39"/>
      <c r="F104" s="39"/>
      <c r="G104" s="40">
        <f>SUM(G3:G103)</f>
        <v>21999</v>
      </c>
      <c r="H104" s="41">
        <f>SUM(H3:H103)</f>
        <v>21589</v>
      </c>
      <c r="I104" s="42"/>
      <c r="L104" s="18"/>
      <c r="M104" s="18"/>
    </row>
    <row r="105" spans="1:13" ht="12.75" thickTop="1">
      <c r="D105" s="43" t="s">
        <v>152</v>
      </c>
      <c r="E105" s="44">
        <v>1</v>
      </c>
      <c r="L105" s="18"/>
      <c r="M105" s="18"/>
    </row>
    <row r="106" spans="1:13">
      <c r="D106" s="7" t="s">
        <v>153</v>
      </c>
      <c r="E106" s="18">
        <f>(H104-3000*E105)/D1+3000</f>
        <v>7647.25</v>
      </c>
      <c r="L106" s="18"/>
      <c r="M106" s="18"/>
    </row>
    <row r="107" spans="1:13">
      <c r="D107" s="7" t="s">
        <v>154</v>
      </c>
      <c r="E107" s="18">
        <f>(H104-3000*E105)/D1</f>
        <v>4647.25</v>
      </c>
      <c r="G107" s="7" t="s">
        <v>155</v>
      </c>
      <c r="H107" s="45">
        <f>ROUND(H104/D1,0)</f>
        <v>5397</v>
      </c>
      <c r="L107" s="18"/>
      <c r="M107" s="18"/>
    </row>
    <row r="108" spans="1:13">
      <c r="L108" s="18"/>
      <c r="M108" s="18"/>
    </row>
    <row r="109" spans="1:13">
      <c r="A109" s="1" t="s">
        <v>156</v>
      </c>
      <c r="L109" s="18"/>
      <c r="M109" s="18"/>
    </row>
    <row r="110" spans="1:13">
      <c r="B110" s="46" t="s">
        <v>157</v>
      </c>
      <c r="C110" s="1" t="s">
        <v>158</v>
      </c>
      <c r="L110" s="18"/>
      <c r="M110" s="18"/>
    </row>
    <row r="111" spans="1:13">
      <c r="B111" s="46" t="s">
        <v>159</v>
      </c>
      <c r="C111" s="1" t="s">
        <v>160</v>
      </c>
      <c r="L111" s="18"/>
      <c r="M111" s="18"/>
    </row>
    <row r="112" spans="1:13">
      <c r="B112" s="46" t="s">
        <v>161</v>
      </c>
      <c r="C112" s="1" t="s">
        <v>162</v>
      </c>
      <c r="L112" s="18"/>
      <c r="M112" s="18"/>
    </row>
    <row r="113" spans="1:13">
      <c r="B113" s="46" t="s">
        <v>163</v>
      </c>
      <c r="L113" s="18"/>
      <c r="M113" s="18"/>
    </row>
    <row r="114" spans="1:13">
      <c r="B114" s="46" t="s">
        <v>164</v>
      </c>
      <c r="L114" s="18"/>
      <c r="M114" s="18"/>
    </row>
    <row r="115" spans="1:13">
      <c r="B115" s="46" t="s">
        <v>165</v>
      </c>
      <c r="C115" s="1" t="s">
        <v>166</v>
      </c>
      <c r="L115" s="18"/>
      <c r="M115" s="18"/>
    </row>
    <row r="116" spans="1:13">
      <c r="B116" s="46" t="s">
        <v>167</v>
      </c>
      <c r="C116" s="1" t="s">
        <v>168</v>
      </c>
      <c r="M116" s="18"/>
    </row>
    <row r="117" spans="1:13">
      <c r="B117" s="46" t="s">
        <v>169</v>
      </c>
      <c r="C117" s="1" t="s">
        <v>170</v>
      </c>
    </row>
    <row r="118" spans="1:13">
      <c r="B118" s="46" t="s">
        <v>171</v>
      </c>
    </row>
    <row r="119" spans="1:13">
      <c r="B119" s="46" t="s">
        <v>172</v>
      </c>
      <c r="C119" s="1" t="s">
        <v>173</v>
      </c>
    </row>
    <row r="120" spans="1:13">
      <c r="B120" s="46"/>
    </row>
    <row r="121" spans="1:13">
      <c r="A121" s="1" t="s">
        <v>174</v>
      </c>
    </row>
    <row r="122" spans="1:13">
      <c r="B122" s="47" t="s">
        <v>175</v>
      </c>
    </row>
    <row r="123" spans="1:13">
      <c r="B123" s="47" t="s">
        <v>176</v>
      </c>
    </row>
    <row r="124" spans="1:13">
      <c r="B124" s="47" t="s">
        <v>177</v>
      </c>
      <c r="C124" s="1" t="s">
        <v>178</v>
      </c>
    </row>
    <row r="125" spans="1:13">
      <c r="B125" s="47" t="s">
        <v>179</v>
      </c>
      <c r="C125" s="1" t="s">
        <v>180</v>
      </c>
    </row>
    <row r="126" spans="1:13">
      <c r="B126" s="47" t="s">
        <v>181</v>
      </c>
      <c r="C126" s="1" t="s">
        <v>182</v>
      </c>
    </row>
    <row r="127" spans="1:13">
      <c r="B127" s="47" t="s">
        <v>183</v>
      </c>
    </row>
    <row r="129" spans="1:2">
      <c r="A129" s="1" t="s">
        <v>184</v>
      </c>
    </row>
    <row r="130" spans="1:2">
      <c r="A130" s="7"/>
      <c r="B130" s="28" t="s">
        <v>185</v>
      </c>
    </row>
    <row r="131" spans="1:2">
      <c r="A131" s="7"/>
      <c r="B131" s="28" t="s">
        <v>186</v>
      </c>
    </row>
    <row r="132" spans="1:2">
      <c r="A132" s="7"/>
      <c r="B132" s="28" t="s">
        <v>187</v>
      </c>
    </row>
    <row r="133" spans="1:2">
      <c r="A133" s="7"/>
      <c r="B133" s="28" t="s">
        <v>188</v>
      </c>
    </row>
    <row r="134" spans="1:2">
      <c r="A134" s="7"/>
      <c r="B134" s="28" t="s">
        <v>189</v>
      </c>
    </row>
    <row r="135" spans="1:2">
      <c r="A135" s="7"/>
      <c r="B135" s="28" t="s">
        <v>190</v>
      </c>
    </row>
    <row r="136" spans="1:2">
      <c r="A136" s="7"/>
      <c r="B136" s="28" t="s">
        <v>191</v>
      </c>
    </row>
    <row r="137" spans="1:2">
      <c r="A137" s="7"/>
      <c r="B137" s="28" t="s">
        <v>192</v>
      </c>
    </row>
    <row r="138" spans="1:2">
      <c r="A138" s="7"/>
      <c r="B138" s="28" t="s">
        <v>193</v>
      </c>
    </row>
    <row r="139" spans="1:2">
      <c r="A139" s="7"/>
      <c r="B139" s="28" t="s">
        <v>194</v>
      </c>
    </row>
    <row r="140" spans="1:2">
      <c r="A140" s="7"/>
      <c r="B140" s="28" t="s">
        <v>195</v>
      </c>
    </row>
    <row r="141" spans="1:2">
      <c r="A141" s="7"/>
      <c r="B141" s="28" t="s">
        <v>196</v>
      </c>
    </row>
    <row r="143" spans="1:2">
      <c r="A143" s="1" t="s">
        <v>197</v>
      </c>
    </row>
    <row r="144" spans="1:2">
      <c r="B144" s="1" t="s">
        <v>198</v>
      </c>
    </row>
    <row r="145" spans="1:2">
      <c r="B145" s="1" t="s">
        <v>199</v>
      </c>
    </row>
    <row r="146" spans="1:2">
      <c r="B146" s="1" t="s">
        <v>200</v>
      </c>
    </row>
    <row r="147" spans="1:2">
      <c r="B147" s="1" t="s">
        <v>201</v>
      </c>
    </row>
    <row r="148" spans="1:2">
      <c r="B148" s="1" t="s">
        <v>202</v>
      </c>
    </row>
    <row r="149" spans="1:2">
      <c r="B149" s="1" t="s">
        <v>203</v>
      </c>
    </row>
    <row r="150" spans="1:2">
      <c r="B150" s="1" t="s">
        <v>204</v>
      </c>
    </row>
    <row r="151" spans="1:2">
      <c r="B151" s="1" t="s">
        <v>205</v>
      </c>
    </row>
    <row r="152" spans="1:2">
      <c r="B152" s="1" t="s">
        <v>206</v>
      </c>
    </row>
    <row r="153" spans="1:2">
      <c r="B153" s="1" t="s">
        <v>207</v>
      </c>
    </row>
    <row r="155" spans="1:2">
      <c r="A155" s="1" t="s">
        <v>208</v>
      </c>
    </row>
    <row r="156" spans="1:2">
      <c r="B156" s="1" t="s">
        <v>209</v>
      </c>
    </row>
    <row r="157" spans="1:2">
      <c r="B157" s="1" t="s">
        <v>210</v>
      </c>
    </row>
    <row r="158" spans="1:2">
      <c r="B158" s="1" t="s">
        <v>211</v>
      </c>
    </row>
    <row r="159" spans="1:2">
      <c r="B159" s="1" t="s">
        <v>212</v>
      </c>
    </row>
    <row r="160" spans="1:2">
      <c r="B160" s="1" t="s">
        <v>213</v>
      </c>
    </row>
    <row r="161" spans="2:2">
      <c r="B161" s="1" t="s">
        <v>214</v>
      </c>
    </row>
    <row r="162" spans="2:2">
      <c r="B162" s="1" t="s">
        <v>215</v>
      </c>
    </row>
    <row r="163" spans="2:2">
      <c r="B163" s="1" t="s">
        <v>216</v>
      </c>
    </row>
    <row r="164" spans="2:2">
      <c r="B164" s="1" t="s">
        <v>217</v>
      </c>
    </row>
    <row r="165" spans="2:2">
      <c r="B165" s="1" t="s">
        <v>218</v>
      </c>
    </row>
  </sheetData>
  <mergeCells count="15">
    <mergeCell ref="B33:B35"/>
    <mergeCell ref="F1:H1"/>
    <mergeCell ref="B3:B11"/>
    <mergeCell ref="B12:B15"/>
    <mergeCell ref="B16:B18"/>
    <mergeCell ref="B19:B32"/>
    <mergeCell ref="B80:B91"/>
    <mergeCell ref="B92:B102"/>
    <mergeCell ref="B104:D104"/>
    <mergeCell ref="B37:B38"/>
    <mergeCell ref="B39:B53"/>
    <mergeCell ref="B54:B60"/>
    <mergeCell ref="B61:B65"/>
    <mergeCell ref="B66:B75"/>
    <mergeCell ref="B76:B79"/>
  </mergeCells>
  <phoneticPr fontId="4"/>
  <conditionalFormatting sqref="C3:H103">
    <cfRule type="expression" dxfId="1" priority="2">
      <formula>COUNTIF($D3,"0*")&gt;0</formula>
    </cfRule>
  </conditionalFormatting>
  <conditionalFormatting sqref="H3:H103">
    <cfRule type="expression" dxfId="0" priority="1">
      <formula>$H3=0</formula>
    </cfRule>
  </conditionalFormatting>
  <hyperlinks>
    <hyperlink ref="J33" r:id="rId1" xr:uid="{CAD2DE26-C8EE-4239-885F-60C478EA3A8D}"/>
  </hyperlinks>
  <pageMargins left="0.70866141732283472" right="0.70866141732283472" top="0.74803149606299213" bottom="0.74803149606299213" header="0.31496062992125984" footer="0.31496062992125984"/>
  <pageSetup paperSize="9" scale="95" fitToHeight="0" orientation="portrait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8.7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230423</vt:lpstr>
      <vt:lpstr>Sheet1</vt:lpstr>
      <vt:lpstr>'230423'!Print_Area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2015-06-05T18:19:34Z</dcterms:created>
  <dcterms:modified xsi:type="dcterms:W3CDTF">2023-08-18T13:08:16Z</dcterms:modified>
</cp:coreProperties>
</file>